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8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<sst xmlns="http://schemas.openxmlformats.org/spreadsheetml/2006/main" count="318" uniqueCount="113">
  <si>
    <t>TT</t>
  </si>
  <si>
    <t>Số lượng (con)</t>
  </si>
  <si>
    <t>Kim ngạch (USD)</t>
  </si>
  <si>
    <t>%</t>
  </si>
  <si>
    <t>Quốc gia</t>
  </si>
  <si>
    <t>Tổng cộng</t>
  </si>
  <si>
    <t>Số lượng (kg)</t>
  </si>
  <si>
    <t>Malaysia</t>
  </si>
  <si>
    <t>Brazil</t>
  </si>
  <si>
    <t>New Zealand</t>
  </si>
  <si>
    <t>Canada</t>
  </si>
  <si>
    <t>Hungary</t>
  </si>
  <si>
    <t>Lithuania</t>
  </si>
  <si>
    <t>Pháp</t>
  </si>
  <si>
    <t>Thái Lan</t>
  </si>
  <si>
    <t>Hoa Kỳ</t>
  </si>
  <si>
    <t>Bảng 1. Lượng và giá trị lợn giống nhập khẩu phân theo quốc gia</t>
  </si>
  <si>
    <t>Hà Nội</t>
  </si>
  <si>
    <t>TP.HCM</t>
  </si>
  <si>
    <t>Bảng 2. Lượng và giá trị lợn giống nhập khẩu phân theo giới tính</t>
  </si>
  <si>
    <t>Lợn đực</t>
  </si>
  <si>
    <t>Lợn cái</t>
  </si>
  <si>
    <t>Lợn đực Yorkshire</t>
  </si>
  <si>
    <t>Lợn cái Yorkshire</t>
  </si>
  <si>
    <t>Bảng 3. Lượng và giá trị lợn giống nhập khẩu phân theo giống</t>
  </si>
  <si>
    <t>Bảng 4. Lượng và giá trị lợn giống nhập khẩu phân theo địa phương</t>
  </si>
  <si>
    <t>Hoa kỳ</t>
  </si>
  <si>
    <t>Anh</t>
  </si>
  <si>
    <t>Gà</t>
  </si>
  <si>
    <t>Vịt</t>
  </si>
  <si>
    <t>Bảng 6. Lượng và giá trị gia cầm giống nhập khẩu phân theo loài</t>
  </si>
  <si>
    <t>Bảng 7. Lượng và giá trị gia cầm giống nhập khẩu phân theo giống</t>
  </si>
  <si>
    <t>Bảng 8. Lượng và giá trị gia cầm giống nhập khẩu phân theo địa phương</t>
  </si>
  <si>
    <t>Bảng 5. Lượng và giá trị gia cầm giống nhập khẩu phân theo quốc gia</t>
  </si>
  <si>
    <t>Gà Ross</t>
  </si>
  <si>
    <t>Gà Cobb</t>
  </si>
  <si>
    <t>Gà Indian River Meat</t>
  </si>
  <si>
    <t>Gà Arbor Acres</t>
  </si>
  <si>
    <t>Gà Sasso</t>
  </si>
  <si>
    <t>Gà Isa Brown</t>
  </si>
  <si>
    <t>Gà Hyline Brown</t>
  </si>
  <si>
    <t>Gà Lohmann Brown</t>
  </si>
  <si>
    <t>Úc</t>
  </si>
  <si>
    <t>Nhật Bản</t>
  </si>
  <si>
    <t>Bò</t>
  </si>
  <si>
    <t>Trâu</t>
  </si>
  <si>
    <t>Hải Phòng</t>
  </si>
  <si>
    <t>Đà Nẵng</t>
  </si>
  <si>
    <t>Lào</t>
  </si>
  <si>
    <t>Giới tính</t>
  </si>
  <si>
    <t>Giống</t>
  </si>
  <si>
    <t>Địa phương</t>
  </si>
  <si>
    <t>Loài</t>
  </si>
  <si>
    <t>Bảng 9. Trâu bò sống (để giết thịt) nhập khẩu phân theo quốc gia</t>
  </si>
  <si>
    <t>Bảng 10. Trâu bò sống (để giết thịt) nhập khẩu phân theo loài</t>
  </si>
  <si>
    <t>Bảng 11. Trâu bò sống (để giết thịt) nhập khẩu phân theo địa phương</t>
  </si>
  <si>
    <t>Bảng 12. Lượng và giá trị thịt trâu bò không xương nhập khẩu phân theo quốc gia</t>
  </si>
  <si>
    <t>Bảng 13. Lượng và giá trị thịt trâu bò không xương nhập khẩu phân theo địa phương</t>
  </si>
  <si>
    <t>Bảng 14. Lượng và giá trị thịt trâu bò có xương nhập khẩu phân theo quốc gia</t>
  </si>
  <si>
    <t>Ấn Độ</t>
  </si>
  <si>
    <t>Achentina</t>
  </si>
  <si>
    <t>Đan Mạch</t>
  </si>
  <si>
    <t>Loại thịt</t>
  </si>
  <si>
    <t>Quảng Bình</t>
  </si>
  <si>
    <t>Đức</t>
  </si>
  <si>
    <t>Ý</t>
  </si>
  <si>
    <t>Hà Lan</t>
  </si>
  <si>
    <t>Ba Lan</t>
  </si>
  <si>
    <t>Tây Ban Nha</t>
  </si>
  <si>
    <t>Thịt cừu</t>
  </si>
  <si>
    <t>Thịt dê</t>
  </si>
  <si>
    <t>Long An</t>
  </si>
  <si>
    <t>Bà Rịa - Vũng Tàu</t>
  </si>
  <si>
    <t>Nghệ An</t>
  </si>
  <si>
    <t>Quảng Trị</t>
  </si>
  <si>
    <t>Kon Tum</t>
  </si>
  <si>
    <t>Bỉ</t>
  </si>
  <si>
    <t>Hàn Quốc</t>
  </si>
  <si>
    <t>Lợn đực Landrace</t>
  </si>
  <si>
    <t>Lợn đực Duroc</t>
  </si>
  <si>
    <t>Lợn đực Pietrain</t>
  </si>
  <si>
    <t>Lợn cái Duroc</t>
  </si>
  <si>
    <t>Quảng Ninh</t>
  </si>
  <si>
    <t>Bảng 15. Lượng và giá trị thịt trâu bò có xương nhập khẩu phân theo địa phương</t>
  </si>
  <si>
    <t>Bảng 16. Lượng và giá trị thịt lợn nhập khẩu phân theo quốc gia</t>
  </si>
  <si>
    <t>TỔNG HỢP THỊ TRƯỜNG NHẬP KHẨU</t>
  </si>
  <si>
    <t>Bảng 17. Lượng và giá trị thịt lợn nhập khẩu phân theo địa phương</t>
  </si>
  <si>
    <t>Bảng 18. Lượng và giá trị thịt dê, cừu nhập khẩu phân theo quốc gia</t>
  </si>
  <si>
    <t>Bảng 19. Lượng và giá trị thịt dê, cừu nhập khẩu phân theo loài</t>
  </si>
  <si>
    <t>Bảng 20. Lượng và giá trị thịt dê, cừu nhập khẩu phân theo địa phương</t>
  </si>
  <si>
    <t>Bảng 21. Lượng và giá trị thịt gà nhập khẩu phân theo quốc gia</t>
  </si>
  <si>
    <t>Bảng 22. Lượng và giá trị thịt gà nhập khẩu phân theo địa phương</t>
  </si>
  <si>
    <t>Vịt Super Meat SM3</t>
  </si>
  <si>
    <t>Gà Hubbard</t>
  </si>
  <si>
    <t>Nga</t>
  </si>
  <si>
    <t>Hải phòng</t>
  </si>
  <si>
    <t>Thanh Hoá</t>
  </si>
  <si>
    <t>Bình Dương</t>
  </si>
  <si>
    <t>Na Uy</t>
  </si>
  <si>
    <t>Braxin</t>
  </si>
  <si>
    <t>Gà Novo White</t>
  </si>
  <si>
    <t>Gà Novo Brown</t>
  </si>
  <si>
    <t>Gà JA 57</t>
  </si>
  <si>
    <t>Gà Hisex Brown</t>
  </si>
  <si>
    <t>Gà Isa Warren</t>
  </si>
  <si>
    <t>Gà Isa Shaver</t>
  </si>
  <si>
    <t>MỘT SỐ SẢN PHẨN CHĂN NUÔI TRONG NĂM 2018</t>
  </si>
  <si>
    <t>Nguồn: Tổng hợp từ TCHQ, tháng 2/2019</t>
  </si>
  <si>
    <t>Đài Loan</t>
  </si>
  <si>
    <t>Lợn cái Landrace</t>
  </si>
  <si>
    <t>Ai Len</t>
  </si>
  <si>
    <t>Ucraina</t>
  </si>
  <si>
    <t>Bình Định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</si>
</sst>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;\-&quot;₫&quot;#,##0"/>
    <numFmt numFmtId="165" formatCode="&quot;₫&quot;#,##0;[Red]\-&quot;₫&quot;#,##0"/>
    <numFmt numFmtId="166" formatCode="&quot;₫&quot;#,##0.00;\-&quot;₫&quot;#,##0.0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* #,##0_-;\-* #,##0_-;_-* &quot;-&quot;_-;_-@_-"/>
    <numFmt numFmtId="170" formatCode="_-&quot;₫&quot;* #,##0.00_-;\-&quot;₫&quot;* #,##0.00_-;_-&quot;₫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%"/>
    <numFmt numFmtId="187" formatCode="#,##0.0"/>
    <numFmt numFmtId="188" formatCode="_(* #,##0_);_(* \(#,##0\);_(* &quot;-&quot;??_);_(@_)"/>
    <numFmt numFmtId="189" formatCode="_(* #,##0.0_);_(* \(#,##0.0\);_(* &quot;-&quot;??_);_(@_)"/>
    <numFmt numFmtId="190" formatCode="_(* #,##0.000_);_(* \(#,##0.000\);_(* &quot;-&quot;??_);_(@_)"/>
    <numFmt numFmtId="191" formatCode="[$-409]dddd\,\ mmmm\ dd\,\ yyyy"/>
    <numFmt numFmtId="192" formatCode="[$-409]h:mm:ss\ AM/PM"/>
    <numFmt numFmtId="193" formatCode="0.000%"/>
    <numFmt numFmtId="194" formatCode="0.0000%"/>
    <numFmt numFmtId="195" formatCode="0.0"/>
    <numFmt numFmtId="196" formatCode="_(* #,##0.0_);_(* \(#,##0.0\);_(* &quot;-&quot;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62"/>
      <name val="Arial"/>
      <family val="0"/>
    </font>
    <font>
      <sz val="14"/>
      <color indexed="62"/>
      <name val="Arial"/>
      <family val="0"/>
    </font>
    <font>
      <b/>
      <sz val="14"/>
      <color indexed="10"/>
      <name val="Arial"/>
      <family val="2"/>
    </font>
    <font>
      <b/>
      <sz val="13"/>
      <color indexed="62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3" tint="-0.24997000396251678"/>
      <name val="Arial"/>
      <family val="0"/>
    </font>
    <font>
      <sz val="14"/>
      <color theme="3" tint="-0.24997000396251678"/>
      <name val="Arial"/>
      <family val="0"/>
    </font>
    <font>
      <b/>
      <sz val="13"/>
      <color theme="3" tint="-0.24997000396251678"/>
      <name val="Arial"/>
      <family val="0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186" fontId="48" fillId="0" borderId="10" xfId="59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left"/>
    </xf>
    <xf numFmtId="186" fontId="47" fillId="0" borderId="10" xfId="59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/>
    </xf>
    <xf numFmtId="188" fontId="47" fillId="0" borderId="10" xfId="42" applyNumberFormat="1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left" vertical="center"/>
    </xf>
    <xf numFmtId="188" fontId="48" fillId="0" borderId="10" xfId="42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186" fontId="47" fillId="0" borderId="0" xfId="59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86" fontId="48" fillId="0" borderId="0" xfId="59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88" fontId="47" fillId="0" borderId="0" xfId="42" applyNumberFormat="1" applyFont="1" applyFill="1" applyAlignment="1">
      <alignment vertical="center"/>
    </xf>
    <xf numFmtId="186" fontId="47" fillId="0" borderId="0" xfId="59" applyNumberFormat="1" applyFont="1" applyFill="1" applyAlignment="1">
      <alignment horizontal="center" vertical="center"/>
    </xf>
    <xf numFmtId="188" fontId="48" fillId="0" borderId="0" xfId="42" applyNumberFormat="1" applyFont="1" applyFill="1" applyAlignment="1">
      <alignment vertical="center"/>
    </xf>
    <xf numFmtId="1" fontId="48" fillId="0" borderId="10" xfId="42" applyNumberFormat="1" applyFont="1" applyFill="1" applyBorder="1" applyAlignment="1">
      <alignment horizontal="right" vertical="center"/>
    </xf>
    <xf numFmtId="1" fontId="48" fillId="0" borderId="0" xfId="42" applyNumberFormat="1" applyFont="1" applyFill="1" applyBorder="1" applyAlignment="1">
      <alignment horizontal="right" vertical="center"/>
    </xf>
    <xf numFmtId="1" fontId="47" fillId="0" borderId="0" xfId="42" applyNumberFormat="1" applyFont="1" applyFill="1" applyAlignment="1">
      <alignment horizontal="right" vertical="center"/>
    </xf>
    <xf numFmtId="0" fontId="47" fillId="0" borderId="10" xfId="0" applyFont="1" applyBorder="1" applyAlignment="1">
      <alignment/>
    </xf>
    <xf numFmtId="14" fontId="47" fillId="0" borderId="10" xfId="0" applyNumberFormat="1" applyFont="1" applyBorder="1" applyAlignment="1">
      <alignment/>
    </xf>
    <xf numFmtId="188" fontId="47" fillId="0" borderId="10" xfId="42" applyNumberFormat="1" applyFont="1" applyBorder="1" applyAlignment="1">
      <alignment/>
    </xf>
    <xf numFmtId="186" fontId="47" fillId="0" borderId="10" xfId="59" applyNumberFormat="1" applyFont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188" fontId="47" fillId="0" borderId="11" xfId="42" applyNumberFormat="1" applyFont="1" applyBorder="1" applyAlignment="1">
      <alignment/>
    </xf>
    <xf numFmtId="188" fontId="49" fillId="0" borderId="0" xfId="42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188" fontId="50" fillId="0" borderId="0" xfId="42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7" fillId="0" borderId="10" xfId="0" applyFont="1" applyBorder="1" applyAlignment="1">
      <alignment horizontal="left" vertical="center"/>
    </xf>
    <xf numFmtId="14" fontId="47" fillId="0" borderId="10" xfId="0" applyNumberFormat="1" applyFont="1" applyFill="1" applyBorder="1" applyAlignment="1">
      <alignment horizontal="left"/>
    </xf>
    <xf numFmtId="10" fontId="47" fillId="0" borderId="10" xfId="59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" fontId="48" fillId="0" borderId="0" xfId="42" applyNumberFormat="1" applyFont="1" applyFill="1" applyAlignment="1">
      <alignment horizontal="right" vertical="center"/>
    </xf>
    <xf numFmtId="14" fontId="47" fillId="0" borderId="10" xfId="0" applyNumberFormat="1" applyFont="1" applyFill="1" applyBorder="1" applyAlignment="1">
      <alignment horizontal="left" vertical="center"/>
    </xf>
    <xf numFmtId="186" fontId="47" fillId="0" borderId="10" xfId="59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188" fontId="48" fillId="0" borderId="0" xfId="42" applyNumberFormat="1" applyFont="1" applyFill="1" applyBorder="1" applyAlignment="1">
      <alignment horizontal="right" vertical="center"/>
    </xf>
    <xf numFmtId="188" fontId="47" fillId="0" borderId="0" xfId="42" applyNumberFormat="1" applyFont="1" applyFill="1" applyAlignment="1">
      <alignment horizontal="right" vertical="center"/>
    </xf>
    <xf numFmtId="188" fontId="48" fillId="0" borderId="0" xfId="42" applyNumberFormat="1" applyFont="1" applyFill="1" applyAlignment="1">
      <alignment horizontal="right" vertical="center"/>
    </xf>
    <xf numFmtId="186" fontId="48" fillId="0" borderId="0" xfId="59" applyNumberFormat="1" applyFont="1" applyFill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88" fontId="48" fillId="0" borderId="11" xfId="42" applyNumberFormat="1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horizontal="center" vertical="center"/>
    </xf>
    <xf numFmtId="188" fontId="48" fillId="0" borderId="13" xfId="42" applyNumberFormat="1" applyFont="1" applyFill="1" applyBorder="1" applyAlignment="1">
      <alignment horizontal="right" vertical="center"/>
    </xf>
    <xf numFmtId="188" fontId="51" fillId="0" borderId="0" xfId="42" applyNumberFormat="1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7" fillId="0" borderId="12" xfId="0" applyFont="1" applyFill="1" applyBorder="1" applyAlignment="1">
      <alignment horizontal="center"/>
    </xf>
    <xf numFmtId="188" fontId="47" fillId="0" borderId="13" xfId="42" applyNumberFormat="1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0"/>
  <sheetViews>
    <sheetView tabSelected="1" zoomScale="85" zoomScaleNormal="85" zoomScalePageLayoutView="0" workbookViewId="0" topLeftCell="A1">
      <selection activeCell="C265" sqref="C265"/>
    </sheetView>
  </sheetViews>
  <sheetFormatPr defaultColWidth="9.140625" defaultRowHeight="15"/>
  <cols>
    <col min="1" max="1" width="4.7109375" style="18" customWidth="1"/>
    <col min="2" max="2" width="25.28125" style="18" customWidth="1"/>
    <col min="3" max="3" width="22.00390625" style="45" bestFit="1" customWidth="1"/>
    <col min="4" max="4" width="13.00390625" style="20" bestFit="1" customWidth="1"/>
    <col min="5" max="5" width="24.421875" style="24" bestFit="1" customWidth="1"/>
    <col min="6" max="6" width="10.7109375" style="20" customWidth="1"/>
    <col min="7" max="7" width="17.140625" style="19" bestFit="1" customWidth="1"/>
    <col min="8" max="8" width="11.28125" style="1" bestFit="1" customWidth="1"/>
    <col min="9" max="16384" width="9.140625" style="1" customWidth="1"/>
  </cols>
  <sheetData>
    <row r="1" spans="1:6" ht="17.25">
      <c r="A1" s="60" t="s">
        <v>85</v>
      </c>
      <c r="B1" s="60"/>
      <c r="C1" s="60"/>
      <c r="D1" s="60"/>
      <c r="E1" s="60"/>
      <c r="F1" s="60"/>
    </row>
    <row r="2" spans="1:6" ht="17.25">
      <c r="A2" s="60" t="s">
        <v>106</v>
      </c>
      <c r="B2" s="60"/>
      <c r="C2" s="60"/>
      <c r="D2" s="60"/>
      <c r="E2" s="60"/>
      <c r="F2" s="60"/>
    </row>
    <row r="3" spans="1:6" ht="17.25">
      <c r="A3" s="39"/>
      <c r="B3" s="39"/>
      <c r="C3" s="46"/>
      <c r="D3" s="47"/>
      <c r="E3" s="40"/>
      <c r="F3" s="47"/>
    </row>
    <row r="4" spans="1:7" s="53" customFormat="1" ht="17.25">
      <c r="A4" s="62" t="s">
        <v>16</v>
      </c>
      <c r="B4" s="62"/>
      <c r="C4" s="62"/>
      <c r="D4" s="62"/>
      <c r="E4" s="62"/>
      <c r="F4" s="62"/>
      <c r="G4" s="52"/>
    </row>
    <row r="5" spans="1:7" s="4" customFormat="1" ht="17.25">
      <c r="A5" s="2" t="s">
        <v>0</v>
      </c>
      <c r="B5" s="2" t="s">
        <v>4</v>
      </c>
      <c r="C5" s="11" t="s">
        <v>1</v>
      </c>
      <c r="D5" s="3" t="s">
        <v>3</v>
      </c>
      <c r="E5" s="22" t="s">
        <v>2</v>
      </c>
      <c r="F5" s="3" t="s">
        <v>3</v>
      </c>
      <c r="G5" s="21"/>
    </row>
    <row r="6" spans="1:6" ht="17.25">
      <c r="A6" s="5">
        <v>1</v>
      </c>
      <c r="B6" s="6" t="s">
        <v>10</v>
      </c>
      <c r="C6" s="9">
        <v>1220</v>
      </c>
      <c r="D6" s="7">
        <f aca="true" t="shared" si="0" ref="D6:D11">C6/1535</f>
        <v>0.7947882736156352</v>
      </c>
      <c r="E6" s="9">
        <v>1374412</v>
      </c>
      <c r="F6" s="7">
        <f aca="true" t="shared" si="1" ref="F6:F11">E6/2363531</f>
        <v>0.5815079218339002</v>
      </c>
    </row>
    <row r="7" spans="1:6" ht="17.25">
      <c r="A7" s="5">
        <v>2</v>
      </c>
      <c r="B7" s="6" t="s">
        <v>15</v>
      </c>
      <c r="C7" s="9">
        <v>135</v>
      </c>
      <c r="D7" s="7">
        <f t="shared" si="0"/>
        <v>0.08794788273615635</v>
      </c>
      <c r="E7" s="9">
        <v>238708</v>
      </c>
      <c r="F7" s="7">
        <f t="shared" si="1"/>
        <v>0.1009963482602936</v>
      </c>
    </row>
    <row r="8" spans="1:6" ht="17.25">
      <c r="A8" s="5">
        <v>3</v>
      </c>
      <c r="B8" s="6" t="s">
        <v>61</v>
      </c>
      <c r="C8" s="9">
        <v>101</v>
      </c>
      <c r="D8" s="7">
        <f t="shared" si="0"/>
        <v>0.06579804560260587</v>
      </c>
      <c r="E8" s="9">
        <v>510956</v>
      </c>
      <c r="F8" s="7">
        <f t="shared" si="1"/>
        <v>0.2161833290953239</v>
      </c>
    </row>
    <row r="9" spans="1:6" ht="17.25">
      <c r="A9" s="5">
        <v>4</v>
      </c>
      <c r="B9" s="6" t="s">
        <v>108</v>
      </c>
      <c r="C9" s="9">
        <v>45</v>
      </c>
      <c r="D9" s="7">
        <f t="shared" si="0"/>
        <v>0.029315960912052116</v>
      </c>
      <c r="E9" s="9">
        <v>198900</v>
      </c>
      <c r="F9" s="7">
        <f t="shared" si="1"/>
        <v>0.08415375131529902</v>
      </c>
    </row>
    <row r="10" spans="1:6" ht="17.25">
      <c r="A10" s="5">
        <v>5</v>
      </c>
      <c r="B10" s="6" t="s">
        <v>13</v>
      </c>
      <c r="C10" s="9">
        <v>34</v>
      </c>
      <c r="D10" s="7">
        <f t="shared" si="0"/>
        <v>0.02214983713355049</v>
      </c>
      <c r="E10" s="9">
        <v>40555</v>
      </c>
      <c r="F10" s="7">
        <f t="shared" si="1"/>
        <v>0.017158649495183267</v>
      </c>
    </row>
    <row r="11" spans="1:7" s="4" customFormat="1" ht="17.25">
      <c r="A11" s="2"/>
      <c r="B11" s="10" t="s">
        <v>5</v>
      </c>
      <c r="C11" s="11">
        <f>SUM(C6:C10)</f>
        <v>1535</v>
      </c>
      <c r="D11" s="7">
        <f t="shared" si="0"/>
        <v>1</v>
      </c>
      <c r="E11" s="11">
        <f>SUM(E6:E10)</f>
        <v>2363531</v>
      </c>
      <c r="F11" s="7">
        <f t="shared" si="1"/>
        <v>1</v>
      </c>
      <c r="G11" s="21"/>
    </row>
    <row r="12" spans="1:7" s="4" customFormat="1" ht="18">
      <c r="A12" s="29"/>
      <c r="B12" s="12"/>
      <c r="C12" s="44"/>
      <c r="D12" s="13"/>
      <c r="E12" s="23"/>
      <c r="F12" s="13"/>
      <c r="G12" s="21"/>
    </row>
    <row r="13" spans="1:7" s="53" customFormat="1" ht="17.25">
      <c r="A13" s="62" t="s">
        <v>19</v>
      </c>
      <c r="B13" s="62"/>
      <c r="C13" s="62"/>
      <c r="D13" s="62"/>
      <c r="E13" s="62"/>
      <c r="F13" s="62"/>
      <c r="G13" s="52"/>
    </row>
    <row r="14" spans="1:7" s="4" customFormat="1" ht="17.25">
      <c r="A14" s="2" t="s">
        <v>0</v>
      </c>
      <c r="B14" s="2" t="s">
        <v>49</v>
      </c>
      <c r="C14" s="11" t="s">
        <v>1</v>
      </c>
      <c r="D14" s="3" t="s">
        <v>3</v>
      </c>
      <c r="E14" s="22" t="s">
        <v>2</v>
      </c>
      <c r="F14" s="3" t="s">
        <v>3</v>
      </c>
      <c r="G14" s="21"/>
    </row>
    <row r="15" spans="1:6" ht="17.25">
      <c r="A15" s="5">
        <v>1</v>
      </c>
      <c r="B15" s="14" t="s">
        <v>20</v>
      </c>
      <c r="C15" s="9">
        <v>451</v>
      </c>
      <c r="D15" s="7">
        <f>C15/1535</f>
        <v>0.2938110749185668</v>
      </c>
      <c r="E15" s="9">
        <v>1273047</v>
      </c>
      <c r="F15" s="7">
        <f>E15/2363531</f>
        <v>0.5386208177510682</v>
      </c>
    </row>
    <row r="16" spans="1:6" ht="17.25">
      <c r="A16" s="5">
        <v>2</v>
      </c>
      <c r="B16" s="14" t="s">
        <v>21</v>
      </c>
      <c r="C16" s="9">
        <v>1084</v>
      </c>
      <c r="D16" s="7">
        <f>C16/1535</f>
        <v>0.7061889250814333</v>
      </c>
      <c r="E16" s="9">
        <v>1090484</v>
      </c>
      <c r="F16" s="7">
        <f>E16/2363531</f>
        <v>0.46137918224893176</v>
      </c>
    </row>
    <row r="17" spans="1:7" s="4" customFormat="1" ht="17.25">
      <c r="A17" s="2"/>
      <c r="B17" s="10" t="s">
        <v>5</v>
      </c>
      <c r="C17" s="11">
        <f>SUM(C15:C16)</f>
        <v>1535</v>
      </c>
      <c r="D17" s="7">
        <f>C17/1535</f>
        <v>1</v>
      </c>
      <c r="E17" s="11">
        <f>SUM(E15:E16)</f>
        <v>2363531</v>
      </c>
      <c r="F17" s="7">
        <f>E17/2363531</f>
        <v>1</v>
      </c>
      <c r="G17" s="21"/>
    </row>
    <row r="18" spans="1:7" s="4" customFormat="1" ht="17.25">
      <c r="A18" s="12"/>
      <c r="B18" s="12"/>
      <c r="C18" s="44"/>
      <c r="D18" s="13"/>
      <c r="E18" s="23"/>
      <c r="F18" s="13"/>
      <c r="G18" s="21"/>
    </row>
    <row r="19" spans="1:7" s="53" customFormat="1" ht="17.25">
      <c r="A19" s="62" t="s">
        <v>24</v>
      </c>
      <c r="B19" s="62"/>
      <c r="C19" s="62"/>
      <c r="D19" s="62"/>
      <c r="E19" s="62"/>
      <c r="F19" s="62"/>
      <c r="G19" s="52"/>
    </row>
    <row r="20" spans="1:7" s="4" customFormat="1" ht="17.25">
      <c r="A20" s="2" t="s">
        <v>0</v>
      </c>
      <c r="B20" s="2" t="s">
        <v>50</v>
      </c>
      <c r="C20" s="11" t="s">
        <v>1</v>
      </c>
      <c r="D20" s="3" t="s">
        <v>3</v>
      </c>
      <c r="E20" s="22" t="s">
        <v>2</v>
      </c>
      <c r="F20" s="3" t="s">
        <v>3</v>
      </c>
      <c r="G20" s="21"/>
    </row>
    <row r="21" spans="1:6" ht="17.25">
      <c r="A21" s="5">
        <v>1</v>
      </c>
      <c r="B21" s="14" t="s">
        <v>79</v>
      </c>
      <c r="C21" s="9">
        <v>172</v>
      </c>
      <c r="D21" s="7">
        <f>C21/1535</f>
        <v>0.11205211726384365</v>
      </c>
      <c r="E21" s="9">
        <v>446972</v>
      </c>
      <c r="F21" s="7">
        <f>E21/2363531</f>
        <v>0.1891119684912108</v>
      </c>
    </row>
    <row r="22" spans="1:6" ht="17.25">
      <c r="A22" s="5">
        <v>2</v>
      </c>
      <c r="B22" s="14" t="s">
        <v>78</v>
      </c>
      <c r="C22" s="9">
        <v>112</v>
      </c>
      <c r="D22" s="7">
        <f aca="true" t="shared" si="2" ref="D22:D28">C22/1535</f>
        <v>0.07296416938110749</v>
      </c>
      <c r="E22" s="9">
        <v>243709</v>
      </c>
      <c r="F22" s="7">
        <f aca="true" t="shared" si="3" ref="F22:F28">E22/2363531</f>
        <v>0.10311225027300255</v>
      </c>
    </row>
    <row r="23" spans="1:6" ht="17.25">
      <c r="A23" s="5">
        <v>3</v>
      </c>
      <c r="B23" s="14" t="s">
        <v>80</v>
      </c>
      <c r="C23" s="9">
        <v>88</v>
      </c>
      <c r="D23" s="7">
        <f t="shared" si="2"/>
        <v>0.05732899022801303</v>
      </c>
      <c r="E23" s="9">
        <v>436579</v>
      </c>
      <c r="F23" s="7">
        <f t="shared" si="3"/>
        <v>0.18471473401448935</v>
      </c>
    </row>
    <row r="24" spans="1:6" ht="17.25">
      <c r="A24" s="5">
        <v>4</v>
      </c>
      <c r="B24" s="14" t="s">
        <v>22</v>
      </c>
      <c r="C24" s="9">
        <v>79</v>
      </c>
      <c r="D24" s="7">
        <f t="shared" si="2"/>
        <v>0.051465798045602605</v>
      </c>
      <c r="E24" s="9">
        <v>145788</v>
      </c>
      <c r="F24" s="7">
        <f t="shared" si="3"/>
        <v>0.061682288068148884</v>
      </c>
    </row>
    <row r="25" spans="1:6" ht="17.25">
      <c r="A25" s="5">
        <v>5</v>
      </c>
      <c r="B25" s="14" t="s">
        <v>23</v>
      </c>
      <c r="C25" s="9">
        <v>693</v>
      </c>
      <c r="D25" s="7">
        <f t="shared" si="2"/>
        <v>0.4514657980456026</v>
      </c>
      <c r="E25" s="9">
        <v>648581</v>
      </c>
      <c r="F25" s="7">
        <f t="shared" si="3"/>
        <v>0.2744118862837001</v>
      </c>
    </row>
    <row r="26" spans="1:6" ht="17.25">
      <c r="A26" s="5">
        <v>6</v>
      </c>
      <c r="B26" s="14" t="s">
        <v>109</v>
      </c>
      <c r="C26" s="9">
        <v>272</v>
      </c>
      <c r="D26" s="7">
        <f t="shared" si="2"/>
        <v>0.1771986970684039</v>
      </c>
      <c r="E26" s="9">
        <v>300512</v>
      </c>
      <c r="F26" s="7">
        <f t="shared" si="3"/>
        <v>0.12714536005662713</v>
      </c>
    </row>
    <row r="27" spans="1:6" ht="17.25">
      <c r="A27" s="5">
        <v>7</v>
      </c>
      <c r="B27" s="14" t="s">
        <v>81</v>
      </c>
      <c r="C27" s="9">
        <v>119</v>
      </c>
      <c r="D27" s="7">
        <f t="shared" si="2"/>
        <v>0.07752442996742671</v>
      </c>
      <c r="E27" s="9">
        <v>141390</v>
      </c>
      <c r="F27" s="7">
        <f t="shared" si="3"/>
        <v>0.05982151281282116</v>
      </c>
    </row>
    <row r="28" spans="1:7" s="4" customFormat="1" ht="17.25">
      <c r="A28" s="2"/>
      <c r="B28" s="10" t="s">
        <v>5</v>
      </c>
      <c r="C28" s="11">
        <f>SUM(C21:C27)</f>
        <v>1535</v>
      </c>
      <c r="D28" s="7">
        <f t="shared" si="2"/>
        <v>1</v>
      </c>
      <c r="E28" s="11">
        <f>SUM(E21:E27)</f>
        <v>2363531</v>
      </c>
      <c r="F28" s="7">
        <f t="shared" si="3"/>
        <v>1</v>
      </c>
      <c r="G28" s="21"/>
    </row>
    <row r="29" spans="1:7" s="4" customFormat="1" ht="17.25">
      <c r="A29" s="12"/>
      <c r="B29" s="12"/>
      <c r="C29" s="44"/>
      <c r="D29" s="13"/>
      <c r="E29" s="23"/>
      <c r="F29" s="13"/>
      <c r="G29" s="21"/>
    </row>
    <row r="30" spans="1:7" s="53" customFormat="1" ht="17.25">
      <c r="A30" s="62" t="s">
        <v>25</v>
      </c>
      <c r="B30" s="62"/>
      <c r="C30" s="62"/>
      <c r="D30" s="62"/>
      <c r="E30" s="62"/>
      <c r="F30" s="62"/>
      <c r="G30" s="52"/>
    </row>
    <row r="31" spans="1:7" s="4" customFormat="1" ht="17.25">
      <c r="A31" s="2" t="s">
        <v>0</v>
      </c>
      <c r="B31" s="2" t="s">
        <v>51</v>
      </c>
      <c r="C31" s="11" t="s">
        <v>1</v>
      </c>
      <c r="D31" s="3" t="s">
        <v>3</v>
      </c>
      <c r="E31" s="22" t="s">
        <v>2</v>
      </c>
      <c r="F31" s="3" t="s">
        <v>3</v>
      </c>
      <c r="G31" s="21"/>
    </row>
    <row r="32" spans="1:6" ht="17.25">
      <c r="A32" s="5">
        <v>1</v>
      </c>
      <c r="B32" s="14" t="s">
        <v>18</v>
      </c>
      <c r="C32" s="9">
        <v>1138</v>
      </c>
      <c r="D32" s="7">
        <f>C32/1535</f>
        <v>0.7413680781758958</v>
      </c>
      <c r="E32" s="9">
        <v>1723006</v>
      </c>
      <c r="F32" s="7">
        <f>E32/2363531</f>
        <v>0.7289965733472503</v>
      </c>
    </row>
    <row r="33" spans="1:6" ht="17.25">
      <c r="A33" s="5">
        <v>2</v>
      </c>
      <c r="B33" s="14" t="s">
        <v>17</v>
      </c>
      <c r="C33" s="9">
        <v>397</v>
      </c>
      <c r="D33" s="7">
        <f>C33/1535</f>
        <v>0.2586319218241042</v>
      </c>
      <c r="E33" s="9">
        <v>640525</v>
      </c>
      <c r="F33" s="7">
        <f>E33/2363531</f>
        <v>0.2710034266527496</v>
      </c>
    </row>
    <row r="34" spans="1:7" s="4" customFormat="1" ht="17.25">
      <c r="A34" s="2"/>
      <c r="B34" s="10" t="s">
        <v>5</v>
      </c>
      <c r="C34" s="11">
        <f>SUM(C32:C33)</f>
        <v>1535</v>
      </c>
      <c r="D34" s="7">
        <f>C34/1535</f>
        <v>1</v>
      </c>
      <c r="E34" s="11">
        <f>SUM(E32:E33)</f>
        <v>2363531</v>
      </c>
      <c r="F34" s="7">
        <f>E34/2363531</f>
        <v>1</v>
      </c>
      <c r="G34" s="21"/>
    </row>
    <row r="35" spans="1:7" s="4" customFormat="1" ht="17.25">
      <c r="A35" s="12"/>
      <c r="B35" s="12"/>
      <c r="C35" s="44"/>
      <c r="D35" s="13"/>
      <c r="E35" s="23"/>
      <c r="F35" s="13"/>
      <c r="G35" s="21"/>
    </row>
    <row r="36" spans="1:7" s="53" customFormat="1" ht="17.25">
      <c r="A36" s="58" t="s">
        <v>33</v>
      </c>
      <c r="B36" s="58"/>
      <c r="C36" s="58"/>
      <c r="D36" s="58"/>
      <c r="E36" s="58"/>
      <c r="F36" s="58"/>
      <c r="G36" s="52"/>
    </row>
    <row r="37" spans="1:7" s="4" customFormat="1" ht="17.25">
      <c r="A37" s="2" t="s">
        <v>0</v>
      </c>
      <c r="B37" s="2" t="s">
        <v>4</v>
      </c>
      <c r="C37" s="11" t="s">
        <v>1</v>
      </c>
      <c r="D37" s="3" t="s">
        <v>3</v>
      </c>
      <c r="E37" s="22" t="s">
        <v>2</v>
      </c>
      <c r="F37" s="3" t="s">
        <v>3</v>
      </c>
      <c r="G37" s="21"/>
    </row>
    <row r="38" spans="1:6" ht="17.25">
      <c r="A38" s="5">
        <v>1</v>
      </c>
      <c r="B38" s="8" t="s">
        <v>13</v>
      </c>
      <c r="C38" s="27">
        <v>1252090</v>
      </c>
      <c r="D38" s="28">
        <f>C38/2681526</f>
        <v>0.46693188878273045</v>
      </c>
      <c r="E38" s="31">
        <v>6221871</v>
      </c>
      <c r="F38" s="28">
        <f>E38/12101635</f>
        <v>0.5141347429500228</v>
      </c>
    </row>
    <row r="39" spans="1:6" ht="17.25">
      <c r="A39" s="5">
        <v>2</v>
      </c>
      <c r="B39" s="8" t="s">
        <v>26</v>
      </c>
      <c r="C39" s="27">
        <v>876109</v>
      </c>
      <c r="D39" s="28">
        <f aca="true" t="shared" si="4" ref="D39:D46">C39/2681526</f>
        <v>0.3267203077650562</v>
      </c>
      <c r="E39" s="31">
        <v>3265567</v>
      </c>
      <c r="F39" s="28">
        <f aca="true" t="shared" si="5" ref="F39:F46">E39/12101635</f>
        <v>0.26984510770652065</v>
      </c>
    </row>
    <row r="40" spans="1:6" ht="17.25">
      <c r="A40" s="5">
        <v>3</v>
      </c>
      <c r="B40" s="25" t="s">
        <v>42</v>
      </c>
      <c r="C40" s="27">
        <v>233024</v>
      </c>
      <c r="D40" s="28">
        <f t="shared" si="4"/>
        <v>0.08689977274134206</v>
      </c>
      <c r="E40" s="31">
        <v>1083498</v>
      </c>
      <c r="F40" s="28">
        <f t="shared" si="5"/>
        <v>0.08953319117623362</v>
      </c>
    </row>
    <row r="41" spans="1:6" ht="17.25">
      <c r="A41" s="5">
        <v>4</v>
      </c>
      <c r="B41" s="25" t="s">
        <v>27</v>
      </c>
      <c r="C41" s="27">
        <v>125526</v>
      </c>
      <c r="D41" s="28">
        <f t="shared" si="4"/>
        <v>0.04681140514766592</v>
      </c>
      <c r="E41" s="31">
        <v>685461</v>
      </c>
      <c r="F41" s="28">
        <f t="shared" si="5"/>
        <v>0.056642015727626886</v>
      </c>
    </row>
    <row r="42" spans="1:6" ht="17.25">
      <c r="A42" s="5">
        <v>5</v>
      </c>
      <c r="B42" s="25" t="s">
        <v>9</v>
      </c>
      <c r="C42" s="27">
        <v>93288</v>
      </c>
      <c r="D42" s="28">
        <f t="shared" si="4"/>
        <v>0.03478914618019739</v>
      </c>
      <c r="E42" s="31">
        <v>338228</v>
      </c>
      <c r="F42" s="28">
        <f t="shared" si="5"/>
        <v>0.027948950699636866</v>
      </c>
    </row>
    <row r="43" spans="1:6" ht="17.25">
      <c r="A43" s="5">
        <v>6</v>
      </c>
      <c r="B43" s="25" t="s">
        <v>11</v>
      </c>
      <c r="C43" s="27">
        <v>39736</v>
      </c>
      <c r="D43" s="28">
        <f t="shared" si="4"/>
        <v>0.014818428014496223</v>
      </c>
      <c r="E43" s="31">
        <v>172145</v>
      </c>
      <c r="F43" s="28">
        <f t="shared" si="5"/>
        <v>0.01422493737416473</v>
      </c>
    </row>
    <row r="44" spans="1:6" ht="17.25">
      <c r="A44" s="5">
        <v>7</v>
      </c>
      <c r="B44" s="25" t="s">
        <v>7</v>
      </c>
      <c r="C44" s="27">
        <v>33913</v>
      </c>
      <c r="D44" s="28">
        <f t="shared" si="4"/>
        <v>0.012646903293124885</v>
      </c>
      <c r="E44" s="31">
        <v>119700</v>
      </c>
      <c r="F44" s="28">
        <f t="shared" si="5"/>
        <v>0.009891225441851453</v>
      </c>
    </row>
    <row r="45" spans="1:6" ht="17.25">
      <c r="A45" s="5">
        <v>8</v>
      </c>
      <c r="B45" s="25" t="s">
        <v>64</v>
      </c>
      <c r="C45" s="27">
        <v>27840</v>
      </c>
      <c r="D45" s="28">
        <f t="shared" si="4"/>
        <v>0.010382148075386925</v>
      </c>
      <c r="E45" s="31">
        <v>215165</v>
      </c>
      <c r="F45" s="28">
        <f t="shared" si="5"/>
        <v>0.017779828923942923</v>
      </c>
    </row>
    <row r="46" spans="1:7" s="4" customFormat="1" ht="17.25">
      <c r="A46" s="2"/>
      <c r="B46" s="2" t="s">
        <v>5</v>
      </c>
      <c r="C46" s="11">
        <f>SUM(C38:C45)</f>
        <v>2681526</v>
      </c>
      <c r="D46" s="28">
        <f t="shared" si="4"/>
        <v>1</v>
      </c>
      <c r="E46" s="11">
        <f>SUM(E38:E45)</f>
        <v>12101635</v>
      </c>
      <c r="F46" s="28">
        <f t="shared" si="5"/>
        <v>1</v>
      </c>
      <c r="G46" s="21"/>
    </row>
    <row r="50" spans="1:7" s="53" customFormat="1" ht="17.25">
      <c r="A50" s="58" t="s">
        <v>30</v>
      </c>
      <c r="B50" s="58"/>
      <c r="C50" s="58"/>
      <c r="D50" s="58"/>
      <c r="E50" s="58"/>
      <c r="F50" s="58"/>
      <c r="G50" s="52"/>
    </row>
    <row r="51" spans="1:7" s="4" customFormat="1" ht="17.25">
      <c r="A51" s="2" t="s">
        <v>0</v>
      </c>
      <c r="B51" s="2" t="s">
        <v>52</v>
      </c>
      <c r="C51" s="11" t="s">
        <v>1</v>
      </c>
      <c r="D51" s="3" t="s">
        <v>3</v>
      </c>
      <c r="E51" s="22" t="s">
        <v>2</v>
      </c>
      <c r="F51" s="3" t="s">
        <v>3</v>
      </c>
      <c r="G51" s="21"/>
    </row>
    <row r="52" spans="1:6" ht="17.25">
      <c r="A52" s="5">
        <v>1</v>
      </c>
      <c r="B52" s="8" t="s">
        <v>28</v>
      </c>
      <c r="C52" s="9">
        <v>2653183</v>
      </c>
      <c r="D52" s="7">
        <f>C52/2681526</f>
        <v>0.9894302721659234</v>
      </c>
      <c r="E52" s="9">
        <v>11451111</v>
      </c>
      <c r="F52" s="7">
        <f>E52/12101635</f>
        <v>0.9462449495460737</v>
      </c>
    </row>
    <row r="53" spans="1:6" ht="17.25">
      <c r="A53" s="5">
        <v>2</v>
      </c>
      <c r="B53" s="8" t="s">
        <v>29</v>
      </c>
      <c r="C53" s="9">
        <v>28343</v>
      </c>
      <c r="D53" s="7">
        <f>C53/2681526</f>
        <v>0.010569727834076567</v>
      </c>
      <c r="E53" s="9">
        <v>650524</v>
      </c>
      <c r="F53" s="7">
        <f>E53/12101635</f>
        <v>0.05375505045392627</v>
      </c>
    </row>
    <row r="54" spans="1:7" s="4" customFormat="1" ht="17.25">
      <c r="A54" s="2"/>
      <c r="B54" s="2" t="s">
        <v>5</v>
      </c>
      <c r="C54" s="11">
        <f>SUM(C52:C53)</f>
        <v>2681526</v>
      </c>
      <c r="D54" s="7">
        <f>C54/2681526</f>
        <v>1</v>
      </c>
      <c r="E54" s="11">
        <f>SUM(E52:E53)</f>
        <v>12101635</v>
      </c>
      <c r="F54" s="7">
        <f>E54/12101635</f>
        <v>1</v>
      </c>
      <c r="G54" s="21"/>
    </row>
    <row r="56" spans="1:7" s="53" customFormat="1" ht="17.25">
      <c r="A56" s="58" t="s">
        <v>31</v>
      </c>
      <c r="B56" s="58"/>
      <c r="C56" s="58"/>
      <c r="D56" s="58"/>
      <c r="E56" s="58"/>
      <c r="F56" s="58"/>
      <c r="G56" s="52"/>
    </row>
    <row r="57" spans="1:7" s="4" customFormat="1" ht="17.25">
      <c r="A57" s="2" t="s">
        <v>0</v>
      </c>
      <c r="B57" s="2" t="s">
        <v>50</v>
      </c>
      <c r="C57" s="11" t="s">
        <v>1</v>
      </c>
      <c r="D57" s="3" t="s">
        <v>3</v>
      </c>
      <c r="E57" s="22" t="s">
        <v>2</v>
      </c>
      <c r="F57" s="3" t="s">
        <v>3</v>
      </c>
      <c r="G57" s="21"/>
    </row>
    <row r="58" spans="1:6" ht="17.25">
      <c r="A58" s="5">
        <v>1</v>
      </c>
      <c r="B58" s="8" t="s">
        <v>34</v>
      </c>
      <c r="C58" s="9">
        <v>1023473</v>
      </c>
      <c r="D58" s="7">
        <f>C58/2681526</f>
        <v>0.38167558323133915</v>
      </c>
      <c r="E58" s="9">
        <v>3793944</v>
      </c>
      <c r="F58" s="7">
        <f>E58/12101635</f>
        <v>0.3135067286362545</v>
      </c>
    </row>
    <row r="59" spans="1:6" ht="17.25">
      <c r="A59" s="5">
        <v>2</v>
      </c>
      <c r="B59" s="8" t="s">
        <v>36</v>
      </c>
      <c r="C59" s="9">
        <v>420036</v>
      </c>
      <c r="D59" s="7">
        <f aca="true" t="shared" si="6" ref="D59:D74">C59/2681526</f>
        <v>0.15664065908740024</v>
      </c>
      <c r="E59" s="9">
        <v>1529612</v>
      </c>
      <c r="F59" s="7">
        <f aca="true" t="shared" si="7" ref="F59:F74">E59/12101635</f>
        <v>0.12639713559366153</v>
      </c>
    </row>
    <row r="60" spans="1:6" ht="17.25">
      <c r="A60" s="5">
        <v>3</v>
      </c>
      <c r="B60" s="8" t="s">
        <v>35</v>
      </c>
      <c r="C60" s="9">
        <v>285278</v>
      </c>
      <c r="D60" s="7">
        <f t="shared" si="6"/>
        <v>0.10638643816990773</v>
      </c>
      <c r="E60" s="9">
        <v>1141259</v>
      </c>
      <c r="F60" s="7">
        <f t="shared" si="7"/>
        <v>0.09430618259433539</v>
      </c>
    </row>
    <row r="61" spans="1:6" ht="17.25">
      <c r="A61" s="5">
        <v>4</v>
      </c>
      <c r="B61" s="8" t="s">
        <v>93</v>
      </c>
      <c r="C61" s="9">
        <v>285151</v>
      </c>
      <c r="D61" s="7">
        <f t="shared" si="6"/>
        <v>0.10633907707775349</v>
      </c>
      <c r="E61" s="9">
        <v>1643566</v>
      </c>
      <c r="F61" s="7">
        <f t="shared" si="7"/>
        <v>0.13581354916091917</v>
      </c>
    </row>
    <row r="62" spans="1:6" ht="17.25">
      <c r="A62" s="5">
        <v>5</v>
      </c>
      <c r="B62" s="8" t="s">
        <v>38</v>
      </c>
      <c r="C62" s="9">
        <v>223104</v>
      </c>
      <c r="D62" s="7">
        <f t="shared" si="6"/>
        <v>0.08320038664551453</v>
      </c>
      <c r="E62" s="9">
        <v>998533</v>
      </c>
      <c r="F62" s="7">
        <f t="shared" si="7"/>
        <v>0.08251223904869052</v>
      </c>
    </row>
    <row r="63" spans="1:6" ht="17.25">
      <c r="A63" s="5">
        <v>6</v>
      </c>
      <c r="B63" s="8" t="s">
        <v>37</v>
      </c>
      <c r="C63" s="9">
        <v>95263</v>
      </c>
      <c r="D63" s="7">
        <f t="shared" si="6"/>
        <v>0.0355256671014937</v>
      </c>
      <c r="E63" s="9">
        <v>312175</v>
      </c>
      <c r="F63" s="7">
        <f t="shared" si="7"/>
        <v>0.025796101105346508</v>
      </c>
    </row>
    <row r="64" spans="1:6" ht="17.25">
      <c r="A64" s="5">
        <v>7</v>
      </c>
      <c r="B64" s="8" t="s">
        <v>39</v>
      </c>
      <c r="C64" s="9">
        <v>92323</v>
      </c>
      <c r="D64" s="7">
        <f t="shared" si="6"/>
        <v>0.03442927646422224</v>
      </c>
      <c r="E64" s="9">
        <v>548561</v>
      </c>
      <c r="F64" s="7">
        <f t="shared" si="7"/>
        <v>0.04532949473356286</v>
      </c>
    </row>
    <row r="65" spans="1:6" ht="17.25">
      <c r="A65" s="5">
        <v>8</v>
      </c>
      <c r="B65" s="8" t="s">
        <v>40</v>
      </c>
      <c r="C65" s="9">
        <v>46864</v>
      </c>
      <c r="D65" s="7">
        <f t="shared" si="6"/>
        <v>0.017476615926901324</v>
      </c>
      <c r="E65" s="9">
        <v>328468</v>
      </c>
      <c r="F65" s="7">
        <f t="shared" si="7"/>
        <v>0.02714244810721857</v>
      </c>
    </row>
    <row r="66" spans="1:6" ht="17.25">
      <c r="A66" s="5">
        <v>9</v>
      </c>
      <c r="B66" s="8" t="s">
        <v>104</v>
      </c>
      <c r="C66" s="9">
        <v>44981</v>
      </c>
      <c r="D66" s="7">
        <f t="shared" si="6"/>
        <v>0.016774403828267934</v>
      </c>
      <c r="E66" s="9">
        <v>309653</v>
      </c>
      <c r="F66" s="7">
        <f t="shared" si="7"/>
        <v>0.025587699513330224</v>
      </c>
    </row>
    <row r="67" spans="1:6" ht="17.25">
      <c r="A67" s="5">
        <v>10</v>
      </c>
      <c r="B67" s="8" t="s">
        <v>41</v>
      </c>
      <c r="C67" s="9">
        <v>37120</v>
      </c>
      <c r="D67" s="7">
        <f t="shared" si="6"/>
        <v>0.013842864100515901</v>
      </c>
      <c r="E67" s="9">
        <v>282112</v>
      </c>
      <c r="F67" s="7">
        <f t="shared" si="7"/>
        <v>0.02331189132708101</v>
      </c>
    </row>
    <row r="68" spans="1:6" ht="17.25">
      <c r="A68" s="5">
        <v>11</v>
      </c>
      <c r="B68" s="8" t="s">
        <v>105</v>
      </c>
      <c r="C68" s="9">
        <v>36240</v>
      </c>
      <c r="D68" s="7">
        <f t="shared" si="6"/>
        <v>0.013514692753305394</v>
      </c>
      <c r="E68" s="9">
        <v>180499</v>
      </c>
      <c r="F68" s="7">
        <f t="shared" si="7"/>
        <v>0.014915257318535885</v>
      </c>
    </row>
    <row r="69" spans="1:6" ht="17.25">
      <c r="A69" s="5">
        <v>12</v>
      </c>
      <c r="B69" s="8" t="s">
        <v>92</v>
      </c>
      <c r="C69" s="9">
        <v>28343</v>
      </c>
      <c r="D69" s="7">
        <f t="shared" si="6"/>
        <v>0.010569727834076567</v>
      </c>
      <c r="E69" s="9">
        <v>650525</v>
      </c>
      <c r="F69" s="7">
        <f t="shared" si="7"/>
        <v>0.05375513308738861</v>
      </c>
    </row>
    <row r="70" spans="1:6" ht="17.25">
      <c r="A70" s="5">
        <v>13</v>
      </c>
      <c r="B70" s="8" t="s">
        <v>103</v>
      </c>
      <c r="C70" s="9">
        <v>26044</v>
      </c>
      <c r="D70" s="7">
        <f t="shared" si="6"/>
        <v>0.009712380189489118</v>
      </c>
      <c r="E70" s="9">
        <v>161819</v>
      </c>
      <c r="F70" s="7">
        <f t="shared" si="7"/>
        <v>0.01337166424206316</v>
      </c>
    </row>
    <row r="71" spans="1:6" ht="17.25">
      <c r="A71" s="5">
        <v>14</v>
      </c>
      <c r="B71" s="8" t="s">
        <v>101</v>
      </c>
      <c r="C71" s="9">
        <v>15808</v>
      </c>
      <c r="D71" s="7">
        <f t="shared" si="6"/>
        <v>0.005895150746254185</v>
      </c>
      <c r="E71" s="9">
        <v>83236</v>
      </c>
      <c r="F71" s="7">
        <f t="shared" si="7"/>
        <v>0.006878078871160797</v>
      </c>
    </row>
    <row r="72" spans="1:6" ht="17.25">
      <c r="A72" s="5">
        <v>15</v>
      </c>
      <c r="B72" s="8" t="s">
        <v>100</v>
      </c>
      <c r="C72" s="9">
        <v>12138</v>
      </c>
      <c r="D72" s="7">
        <f t="shared" si="6"/>
        <v>0.004526527059592188</v>
      </c>
      <c r="E72" s="9">
        <v>87113</v>
      </c>
      <c r="F72" s="7">
        <f t="shared" si="7"/>
        <v>0.007198448804644992</v>
      </c>
    </row>
    <row r="73" spans="1:6" ht="17.25">
      <c r="A73" s="5">
        <v>16</v>
      </c>
      <c r="B73" s="8" t="s">
        <v>102</v>
      </c>
      <c r="C73" s="9">
        <v>9360</v>
      </c>
      <c r="D73" s="7">
        <f t="shared" si="6"/>
        <v>0.0034905497839662937</v>
      </c>
      <c r="E73" s="9">
        <v>50560</v>
      </c>
      <c r="F73" s="7">
        <f t="shared" si="7"/>
        <v>0.0041779478558062605</v>
      </c>
    </row>
    <row r="74" spans="1:7" s="4" customFormat="1" ht="17.25">
      <c r="A74" s="2"/>
      <c r="B74" s="2" t="s">
        <v>5</v>
      </c>
      <c r="C74" s="11">
        <f>SUM(C58:C73)</f>
        <v>2681526</v>
      </c>
      <c r="D74" s="7">
        <f t="shared" si="6"/>
        <v>1</v>
      </c>
      <c r="E74" s="11">
        <f>SUM(E58:E73)</f>
        <v>12101635</v>
      </c>
      <c r="F74" s="7">
        <f t="shared" si="7"/>
        <v>1</v>
      </c>
      <c r="G74" s="21"/>
    </row>
    <row r="76" spans="1:7" s="53" customFormat="1" ht="17.25">
      <c r="A76" s="62" t="s">
        <v>32</v>
      </c>
      <c r="B76" s="62"/>
      <c r="C76" s="62"/>
      <c r="D76" s="62"/>
      <c r="E76" s="62"/>
      <c r="F76" s="62"/>
      <c r="G76" s="52"/>
    </row>
    <row r="77" spans="1:7" s="4" customFormat="1" ht="17.25">
      <c r="A77" s="2" t="s">
        <v>0</v>
      </c>
      <c r="B77" s="2" t="s">
        <v>51</v>
      </c>
      <c r="C77" s="11" t="s">
        <v>1</v>
      </c>
      <c r="D77" s="3" t="s">
        <v>3</v>
      </c>
      <c r="E77" s="22" t="s">
        <v>2</v>
      </c>
      <c r="F77" s="3" t="s">
        <v>3</v>
      </c>
      <c r="G77" s="21"/>
    </row>
    <row r="78" spans="1:6" ht="17.25">
      <c r="A78" s="30">
        <v>1</v>
      </c>
      <c r="B78" s="15" t="s">
        <v>18</v>
      </c>
      <c r="C78" s="27">
        <v>1943298</v>
      </c>
      <c r="D78" s="28">
        <f>C78/2681526</f>
        <v>0.7246985485130482</v>
      </c>
      <c r="E78" s="27">
        <v>8515872</v>
      </c>
      <c r="F78" s="28">
        <f>E78/12101635</f>
        <v>0.7036959881867202</v>
      </c>
    </row>
    <row r="79" spans="1:6" ht="17.25">
      <c r="A79" s="30">
        <v>2</v>
      </c>
      <c r="B79" s="26" t="s">
        <v>17</v>
      </c>
      <c r="C79" s="27">
        <v>738228</v>
      </c>
      <c r="D79" s="28">
        <f>C79/2681526</f>
        <v>0.27530145148695184</v>
      </c>
      <c r="E79" s="27">
        <v>3585763</v>
      </c>
      <c r="F79" s="28">
        <f>E79/12101635</f>
        <v>0.29630401181327976</v>
      </c>
    </row>
    <row r="80" spans="1:7" s="4" customFormat="1" ht="17.25">
      <c r="A80" s="2"/>
      <c r="B80" s="10" t="s">
        <v>5</v>
      </c>
      <c r="C80" s="11">
        <f>SUM(C78:C79)</f>
        <v>2681526</v>
      </c>
      <c r="D80" s="28">
        <f>C80/2681526</f>
        <v>1</v>
      </c>
      <c r="E80" s="11">
        <f>SUM(E78:E79)</f>
        <v>12101635</v>
      </c>
      <c r="F80" s="28">
        <f>E80/12101635</f>
        <v>1</v>
      </c>
      <c r="G80" s="21"/>
    </row>
    <row r="82" spans="1:7" s="53" customFormat="1" ht="17.25">
      <c r="A82" s="58" t="s">
        <v>53</v>
      </c>
      <c r="B82" s="58"/>
      <c r="C82" s="58"/>
      <c r="D82" s="58"/>
      <c r="E82" s="58"/>
      <c r="F82" s="58"/>
      <c r="G82" s="52"/>
    </row>
    <row r="83" spans="1:7" s="4" customFormat="1" ht="17.25">
      <c r="A83" s="2" t="s">
        <v>0</v>
      </c>
      <c r="B83" s="2" t="s">
        <v>4</v>
      </c>
      <c r="C83" s="11" t="s">
        <v>1</v>
      </c>
      <c r="D83" s="3" t="s">
        <v>3</v>
      </c>
      <c r="E83" s="22" t="s">
        <v>2</v>
      </c>
      <c r="F83" s="3" t="s">
        <v>3</v>
      </c>
      <c r="G83" s="21"/>
    </row>
    <row r="84" spans="1:7" s="4" customFormat="1" ht="17.25">
      <c r="A84" s="5">
        <v>1</v>
      </c>
      <c r="B84" s="15" t="s">
        <v>42</v>
      </c>
      <c r="C84" s="27"/>
      <c r="D84" s="28"/>
      <c r="E84" s="27"/>
      <c r="F84" s="28"/>
      <c r="G84" s="21"/>
    </row>
    <row r="85" spans="1:7" s="4" customFormat="1" ht="17.25">
      <c r="A85" s="30">
        <v>2</v>
      </c>
      <c r="B85" s="25" t="s">
        <v>14</v>
      </c>
      <c r="C85" s="27"/>
      <c r="D85" s="28"/>
      <c r="E85" s="27"/>
      <c r="F85" s="28"/>
      <c r="G85" s="21"/>
    </row>
    <row r="86" spans="1:7" s="4" customFormat="1" ht="17.25">
      <c r="A86" s="30">
        <v>3</v>
      </c>
      <c r="B86" s="25" t="s">
        <v>48</v>
      </c>
      <c r="C86" s="27"/>
      <c r="D86" s="28"/>
      <c r="E86" s="27"/>
      <c r="F86" s="28"/>
      <c r="G86" s="21"/>
    </row>
    <row r="87" spans="1:7" s="4" customFormat="1" ht="17.25">
      <c r="A87" s="2"/>
      <c r="B87" s="2" t="s">
        <v>5</v>
      </c>
      <c r="C87" s="11"/>
      <c r="D87" s="28"/>
      <c r="E87" s="11"/>
      <c r="F87" s="28"/>
      <c r="G87" s="21"/>
    </row>
    <row r="89" spans="1:7" s="53" customFormat="1" ht="17.25">
      <c r="A89" s="58" t="s">
        <v>54</v>
      </c>
      <c r="B89" s="58"/>
      <c r="C89" s="58"/>
      <c r="D89" s="58"/>
      <c r="E89" s="58"/>
      <c r="F89" s="58"/>
      <c r="G89" s="52"/>
    </row>
    <row r="90" spans="1:7" s="4" customFormat="1" ht="17.25">
      <c r="A90" s="2" t="s">
        <v>0</v>
      </c>
      <c r="B90" s="2" t="s">
        <v>52</v>
      </c>
      <c r="C90" s="11" t="s">
        <v>1</v>
      </c>
      <c r="D90" s="3" t="s">
        <v>3</v>
      </c>
      <c r="E90" s="22" t="s">
        <v>2</v>
      </c>
      <c r="F90" s="3" t="s">
        <v>3</v>
      </c>
      <c r="G90" s="21"/>
    </row>
    <row r="91" spans="1:7" s="4" customFormat="1" ht="17.25">
      <c r="A91" s="5">
        <v>1</v>
      </c>
      <c r="B91" s="15" t="s">
        <v>44</v>
      </c>
      <c r="C91" s="9"/>
      <c r="D91" s="7"/>
      <c r="E91" s="9"/>
      <c r="F91" s="7"/>
      <c r="G91" s="21"/>
    </row>
    <row r="92" spans="1:7" s="4" customFormat="1" ht="17.25">
      <c r="A92" s="5">
        <v>2</v>
      </c>
      <c r="B92" s="16" t="s">
        <v>45</v>
      </c>
      <c r="C92" s="9"/>
      <c r="D92" s="7"/>
      <c r="E92" s="9"/>
      <c r="F92" s="7"/>
      <c r="G92" s="21"/>
    </row>
    <row r="93" spans="1:7" s="4" customFormat="1" ht="17.25">
      <c r="A93" s="2"/>
      <c r="B93" s="2" t="s">
        <v>5</v>
      </c>
      <c r="C93" s="11"/>
      <c r="D93" s="7"/>
      <c r="E93" s="11"/>
      <c r="F93" s="7"/>
      <c r="G93" s="21"/>
    </row>
    <row r="98" spans="1:7" s="53" customFormat="1" ht="17.25">
      <c r="A98" s="58" t="s">
        <v>55</v>
      </c>
      <c r="B98" s="58"/>
      <c r="C98" s="58"/>
      <c r="D98" s="58"/>
      <c r="E98" s="58"/>
      <c r="F98" s="58"/>
      <c r="G98" s="52"/>
    </row>
    <row r="99" spans="1:7" s="4" customFormat="1" ht="17.25">
      <c r="A99" s="2" t="s">
        <v>0</v>
      </c>
      <c r="B99" s="2" t="s">
        <v>51</v>
      </c>
      <c r="C99" s="11" t="s">
        <v>1</v>
      </c>
      <c r="D99" s="3" t="s">
        <v>3</v>
      </c>
      <c r="E99" s="22" t="s">
        <v>2</v>
      </c>
      <c r="F99" s="3" t="s">
        <v>3</v>
      </c>
      <c r="G99" s="21"/>
    </row>
    <row r="100" spans="1:7" s="4" customFormat="1" ht="17.25">
      <c r="A100" s="5">
        <v>1</v>
      </c>
      <c r="B100" s="15" t="s">
        <v>63</v>
      </c>
      <c r="C100" s="27"/>
      <c r="D100" s="28"/>
      <c r="E100" s="27"/>
      <c r="F100" s="28"/>
      <c r="G100" s="21"/>
    </row>
    <row r="101" spans="1:7" s="4" customFormat="1" ht="17.25">
      <c r="A101" s="5">
        <v>2</v>
      </c>
      <c r="B101" s="25" t="s">
        <v>82</v>
      </c>
      <c r="C101" s="27"/>
      <c r="D101" s="28"/>
      <c r="E101" s="27"/>
      <c r="F101" s="28"/>
      <c r="G101" s="21"/>
    </row>
    <row r="102" spans="1:7" s="4" customFormat="1" ht="17.25">
      <c r="A102" s="5">
        <v>3</v>
      </c>
      <c r="B102" s="25" t="s">
        <v>72</v>
      </c>
      <c r="C102" s="27"/>
      <c r="D102" s="28"/>
      <c r="E102" s="27"/>
      <c r="F102" s="28"/>
      <c r="G102" s="21"/>
    </row>
    <row r="103" spans="1:7" s="4" customFormat="1" ht="17.25">
      <c r="A103" s="5">
        <v>4</v>
      </c>
      <c r="B103" s="26" t="s">
        <v>95</v>
      </c>
      <c r="C103" s="27"/>
      <c r="D103" s="28"/>
      <c r="E103" s="27"/>
      <c r="F103" s="28"/>
      <c r="G103" s="21"/>
    </row>
    <row r="104" spans="1:7" s="4" customFormat="1" ht="17.25">
      <c r="A104" s="5">
        <v>5</v>
      </c>
      <c r="B104" s="25" t="s">
        <v>74</v>
      </c>
      <c r="C104" s="27"/>
      <c r="D104" s="28"/>
      <c r="E104" s="27"/>
      <c r="F104" s="28"/>
      <c r="G104" s="21"/>
    </row>
    <row r="105" spans="1:7" s="4" customFormat="1" ht="17.25">
      <c r="A105" s="5">
        <v>6</v>
      </c>
      <c r="B105" s="25" t="s">
        <v>71</v>
      </c>
      <c r="C105" s="27"/>
      <c r="D105" s="28"/>
      <c r="E105" s="27"/>
      <c r="F105" s="28"/>
      <c r="G105" s="21"/>
    </row>
    <row r="106" spans="1:7" s="4" customFormat="1" ht="17.25">
      <c r="A106" s="5">
        <v>7</v>
      </c>
      <c r="B106" s="25" t="s">
        <v>18</v>
      </c>
      <c r="C106" s="27"/>
      <c r="D106" s="28"/>
      <c r="E106" s="27"/>
      <c r="F106" s="28"/>
      <c r="G106" s="21"/>
    </row>
    <row r="107" spans="1:7" s="4" customFormat="1" ht="17.25">
      <c r="A107" s="5">
        <v>8</v>
      </c>
      <c r="B107" s="25" t="s">
        <v>73</v>
      </c>
      <c r="C107" s="27"/>
      <c r="D107" s="28"/>
      <c r="E107" s="27"/>
      <c r="F107" s="28"/>
      <c r="G107" s="21"/>
    </row>
    <row r="108" spans="1:7" s="4" customFormat="1" ht="17.25">
      <c r="A108" s="5">
        <v>9</v>
      </c>
      <c r="B108" s="25" t="s">
        <v>96</v>
      </c>
      <c r="C108" s="27"/>
      <c r="D108" s="28"/>
      <c r="E108" s="27"/>
      <c r="F108" s="28"/>
      <c r="G108" s="21"/>
    </row>
    <row r="109" spans="1:7" s="4" customFormat="1" ht="17.25">
      <c r="A109" s="5">
        <v>10</v>
      </c>
      <c r="B109" s="25" t="s">
        <v>75</v>
      </c>
      <c r="C109" s="27"/>
      <c r="D109" s="28"/>
      <c r="E109" s="27"/>
      <c r="F109" s="28"/>
      <c r="G109" s="21"/>
    </row>
    <row r="110" spans="1:7" s="4" customFormat="1" ht="17.25">
      <c r="A110" s="5"/>
      <c r="B110" s="25"/>
      <c r="C110" s="27"/>
      <c r="D110" s="28"/>
      <c r="E110" s="27"/>
      <c r="F110" s="28"/>
      <c r="G110" s="21"/>
    </row>
    <row r="111" spans="1:7" s="4" customFormat="1" ht="17.25">
      <c r="A111" s="5"/>
      <c r="B111" s="25"/>
      <c r="C111" s="27"/>
      <c r="D111" s="28"/>
      <c r="E111" s="27"/>
      <c r="F111" s="28"/>
      <c r="G111" s="21"/>
    </row>
    <row r="112" spans="1:7" s="4" customFormat="1" ht="17.25">
      <c r="A112" s="5"/>
      <c r="B112" s="25"/>
      <c r="C112" s="27"/>
      <c r="D112" s="28"/>
      <c r="E112" s="27"/>
      <c r="F112" s="28"/>
      <c r="G112" s="21"/>
    </row>
    <row r="113" spans="1:7" s="4" customFormat="1" ht="17.25">
      <c r="A113" s="5"/>
      <c r="B113" s="25"/>
      <c r="C113" s="27"/>
      <c r="D113" s="28"/>
      <c r="E113" s="27"/>
      <c r="F113" s="28"/>
      <c r="G113" s="21"/>
    </row>
    <row r="114" spans="1:7" s="4" customFormat="1" ht="17.25">
      <c r="A114" s="2"/>
      <c r="B114" s="2" t="s">
        <v>5</v>
      </c>
      <c r="C114" s="11"/>
      <c r="D114" s="28"/>
      <c r="E114" s="11"/>
      <c r="F114" s="28"/>
      <c r="G114" s="21"/>
    </row>
    <row r="115" ht="12.75" customHeight="1"/>
    <row r="116" spans="1:7" s="53" customFormat="1" ht="17.25">
      <c r="A116" s="61" t="s">
        <v>56</v>
      </c>
      <c r="B116" s="61"/>
      <c r="C116" s="61"/>
      <c r="D116" s="61"/>
      <c r="E116" s="61"/>
      <c r="F116" s="61"/>
      <c r="G116" s="52"/>
    </row>
    <row r="117" spans="1:7" s="4" customFormat="1" ht="17.25">
      <c r="A117" s="2" t="s">
        <v>0</v>
      </c>
      <c r="B117" s="2" t="s">
        <v>4</v>
      </c>
      <c r="C117" s="11" t="s">
        <v>6</v>
      </c>
      <c r="D117" s="3" t="s">
        <v>3</v>
      </c>
      <c r="E117" s="22" t="s">
        <v>2</v>
      </c>
      <c r="F117" s="3" t="s">
        <v>3</v>
      </c>
      <c r="G117" s="21"/>
    </row>
    <row r="118" spans="1:7" s="35" customFormat="1" ht="17.25">
      <c r="A118" s="5">
        <v>1</v>
      </c>
      <c r="B118" s="37" t="s">
        <v>42</v>
      </c>
      <c r="C118" s="9"/>
      <c r="D118" s="38"/>
      <c r="E118" s="9"/>
      <c r="F118" s="7"/>
      <c r="G118" s="34"/>
    </row>
    <row r="119" spans="1:7" s="35" customFormat="1" ht="17.25">
      <c r="A119" s="5">
        <v>2</v>
      </c>
      <c r="B119" s="8" t="s">
        <v>15</v>
      </c>
      <c r="C119" s="9"/>
      <c r="D119" s="38"/>
      <c r="E119" s="9"/>
      <c r="F119" s="7"/>
      <c r="G119" s="34"/>
    </row>
    <row r="120" spans="1:7" s="35" customFormat="1" ht="17.25">
      <c r="A120" s="5">
        <v>3</v>
      </c>
      <c r="B120" s="8" t="s">
        <v>9</v>
      </c>
      <c r="C120" s="9"/>
      <c r="D120" s="38"/>
      <c r="E120" s="9"/>
      <c r="F120" s="7"/>
      <c r="G120" s="34"/>
    </row>
    <row r="121" spans="1:7" s="35" customFormat="1" ht="17.25">
      <c r="A121" s="5">
        <v>4</v>
      </c>
      <c r="B121" s="8" t="s">
        <v>43</v>
      </c>
      <c r="C121" s="9"/>
      <c r="D121" s="38"/>
      <c r="E121" s="9"/>
      <c r="F121" s="7"/>
      <c r="G121" s="34"/>
    </row>
    <row r="122" spans="1:7" s="35" customFormat="1" ht="17.25">
      <c r="A122" s="5">
        <v>5</v>
      </c>
      <c r="B122" s="8" t="s">
        <v>98</v>
      </c>
      <c r="C122" s="9"/>
      <c r="D122" s="38"/>
      <c r="E122" s="9"/>
      <c r="F122" s="7"/>
      <c r="G122" s="34"/>
    </row>
    <row r="123" spans="1:7" s="35" customFormat="1" ht="17.25">
      <c r="A123" s="5">
        <v>6</v>
      </c>
      <c r="B123" s="8" t="s">
        <v>13</v>
      </c>
      <c r="C123" s="9"/>
      <c r="D123" s="38"/>
      <c r="E123" s="9"/>
      <c r="F123" s="7"/>
      <c r="G123" s="34"/>
    </row>
    <row r="124" spans="1:7" s="35" customFormat="1" ht="17.25">
      <c r="A124" s="5">
        <v>7</v>
      </c>
      <c r="B124" s="8" t="s">
        <v>94</v>
      </c>
      <c r="C124" s="9"/>
      <c r="D124" s="38"/>
      <c r="E124" s="9"/>
      <c r="F124" s="7"/>
      <c r="G124" s="34"/>
    </row>
    <row r="125" spans="1:7" s="35" customFormat="1" ht="17.25">
      <c r="A125" s="5"/>
      <c r="B125" s="8"/>
      <c r="C125" s="9"/>
      <c r="D125" s="38"/>
      <c r="E125" s="9"/>
      <c r="F125" s="7"/>
      <c r="G125" s="34"/>
    </row>
    <row r="126" spans="1:7" s="35" customFormat="1" ht="17.25">
      <c r="A126" s="5"/>
      <c r="B126" s="8"/>
      <c r="C126" s="9"/>
      <c r="D126" s="38"/>
      <c r="E126" s="9"/>
      <c r="F126" s="7"/>
      <c r="G126" s="34"/>
    </row>
    <row r="127" spans="1:7" s="35" customFormat="1" ht="17.25">
      <c r="A127" s="5"/>
      <c r="B127" s="8"/>
      <c r="C127" s="9"/>
      <c r="D127" s="38"/>
      <c r="E127" s="9"/>
      <c r="F127" s="7"/>
      <c r="G127" s="34"/>
    </row>
    <row r="128" spans="1:7" s="35" customFormat="1" ht="17.25">
      <c r="A128" s="5"/>
      <c r="B128" s="8"/>
      <c r="C128" s="9"/>
      <c r="D128" s="38"/>
      <c r="E128" s="9"/>
      <c r="F128" s="7"/>
      <c r="G128" s="34"/>
    </row>
    <row r="129" spans="1:7" s="35" customFormat="1" ht="17.25">
      <c r="A129" s="5"/>
      <c r="B129" s="8"/>
      <c r="C129" s="9"/>
      <c r="D129" s="38"/>
      <c r="E129" s="9"/>
      <c r="F129" s="7"/>
      <c r="G129" s="34"/>
    </row>
    <row r="130" spans="1:7" s="4" customFormat="1" ht="17.25">
      <c r="A130" s="2"/>
      <c r="B130" s="2" t="s">
        <v>5</v>
      </c>
      <c r="C130" s="11"/>
      <c r="D130" s="38"/>
      <c r="E130" s="11"/>
      <c r="F130" s="7"/>
      <c r="G130" s="21"/>
    </row>
    <row r="131" ht="12.75" customHeight="1"/>
    <row r="132" spans="1:7" s="53" customFormat="1" ht="17.25">
      <c r="A132" s="61" t="s">
        <v>57</v>
      </c>
      <c r="B132" s="61"/>
      <c r="C132" s="61"/>
      <c r="D132" s="61"/>
      <c r="E132" s="61"/>
      <c r="F132" s="61"/>
      <c r="G132" s="52"/>
    </row>
    <row r="133" spans="1:7" s="4" customFormat="1" ht="17.25">
      <c r="A133" s="2" t="s">
        <v>0</v>
      </c>
      <c r="B133" s="2" t="s">
        <v>51</v>
      </c>
      <c r="C133" s="11" t="s">
        <v>6</v>
      </c>
      <c r="D133" s="3" t="s">
        <v>3</v>
      </c>
      <c r="E133" s="22" t="s">
        <v>2</v>
      </c>
      <c r="F133" s="3" t="s">
        <v>3</v>
      </c>
      <c r="G133" s="21"/>
    </row>
    <row r="134" spans="1:7" s="4" customFormat="1" ht="17.25">
      <c r="A134" s="5">
        <v>1</v>
      </c>
      <c r="B134" s="14" t="s">
        <v>18</v>
      </c>
      <c r="C134" s="9"/>
      <c r="D134" s="38"/>
      <c r="E134" s="9"/>
      <c r="F134" s="7"/>
      <c r="G134" s="21"/>
    </row>
    <row r="135" spans="1:7" s="4" customFormat="1" ht="17.25">
      <c r="A135" s="5">
        <v>2</v>
      </c>
      <c r="B135" s="41" t="s">
        <v>17</v>
      </c>
      <c r="C135" s="9"/>
      <c r="D135" s="38"/>
      <c r="E135" s="9"/>
      <c r="F135" s="7"/>
      <c r="G135" s="21"/>
    </row>
    <row r="136" spans="1:7" s="4" customFormat="1" ht="17.25">
      <c r="A136" s="5">
        <v>3</v>
      </c>
      <c r="B136" s="14" t="s">
        <v>46</v>
      </c>
      <c r="C136" s="9"/>
      <c r="D136" s="38"/>
      <c r="E136" s="9"/>
      <c r="F136" s="7"/>
      <c r="G136" s="21"/>
    </row>
    <row r="137" spans="1:7" s="4" customFormat="1" ht="17.25">
      <c r="A137" s="5"/>
      <c r="B137" s="14"/>
      <c r="C137" s="9"/>
      <c r="D137" s="38"/>
      <c r="E137" s="9"/>
      <c r="F137" s="7"/>
      <c r="G137" s="21"/>
    </row>
    <row r="138" spans="1:7" s="4" customFormat="1" ht="17.25">
      <c r="A138" s="5"/>
      <c r="B138" s="14"/>
      <c r="C138" s="9"/>
      <c r="D138" s="38"/>
      <c r="E138" s="9"/>
      <c r="F138" s="7"/>
      <c r="G138" s="21"/>
    </row>
    <row r="139" spans="1:7" s="4" customFormat="1" ht="17.25">
      <c r="A139" s="5"/>
      <c r="B139" s="14"/>
      <c r="C139" s="9"/>
      <c r="D139" s="38"/>
      <c r="E139" s="9"/>
      <c r="F139" s="7"/>
      <c r="G139" s="21"/>
    </row>
    <row r="140" spans="1:7" s="4" customFormat="1" ht="17.25">
      <c r="A140" s="2"/>
      <c r="B140" s="2" t="s">
        <v>5</v>
      </c>
      <c r="C140" s="11"/>
      <c r="D140" s="38"/>
      <c r="E140" s="11"/>
      <c r="F140" s="7"/>
      <c r="G140" s="21"/>
    </row>
    <row r="141" ht="12" customHeight="1"/>
    <row r="142" spans="1:8" s="54" customFormat="1" ht="17.25">
      <c r="A142" s="58" t="s">
        <v>58</v>
      </c>
      <c r="B142" s="58"/>
      <c r="C142" s="58"/>
      <c r="D142" s="58"/>
      <c r="E142" s="58"/>
      <c r="F142" s="58"/>
      <c r="G142" s="52"/>
      <c r="H142" s="53"/>
    </row>
    <row r="143" spans="1:8" ht="17.25">
      <c r="A143" s="2" t="s">
        <v>0</v>
      </c>
      <c r="B143" s="48" t="s">
        <v>4</v>
      </c>
      <c r="C143" s="49" t="s">
        <v>6</v>
      </c>
      <c r="D143" s="3" t="s">
        <v>3</v>
      </c>
      <c r="E143" s="22" t="s">
        <v>2</v>
      </c>
      <c r="F143" s="3" t="s">
        <v>3</v>
      </c>
      <c r="G143" s="21"/>
      <c r="H143" s="4"/>
    </row>
    <row r="144" spans="1:8" ht="17.25">
      <c r="A144" s="43">
        <v>1</v>
      </c>
      <c r="B144" s="8" t="s">
        <v>59</v>
      </c>
      <c r="C144" s="9"/>
      <c r="D144" s="42"/>
      <c r="E144" s="9"/>
      <c r="F144" s="42"/>
      <c r="G144" s="21"/>
      <c r="H144" s="4"/>
    </row>
    <row r="145" spans="1:8" ht="17.25">
      <c r="A145" s="5">
        <v>2</v>
      </c>
      <c r="B145" s="8" t="s">
        <v>15</v>
      </c>
      <c r="C145" s="9"/>
      <c r="D145" s="42"/>
      <c r="E145" s="9"/>
      <c r="F145" s="42"/>
      <c r="G145" s="21"/>
      <c r="H145" s="4"/>
    </row>
    <row r="146" spans="1:8" ht="17.25">
      <c r="A146" s="43">
        <v>3</v>
      </c>
      <c r="B146" s="37" t="s">
        <v>42</v>
      </c>
      <c r="C146" s="9"/>
      <c r="D146" s="42"/>
      <c r="E146" s="9"/>
      <c r="F146" s="42"/>
      <c r="G146" s="21"/>
      <c r="H146" s="4"/>
    </row>
    <row r="147" spans="1:8" ht="17.25">
      <c r="A147" s="5">
        <v>4</v>
      </c>
      <c r="B147" s="37" t="s">
        <v>60</v>
      </c>
      <c r="C147" s="9"/>
      <c r="D147" s="42"/>
      <c r="E147" s="9"/>
      <c r="F147" s="42"/>
      <c r="G147" s="21"/>
      <c r="H147" s="4"/>
    </row>
    <row r="148" spans="1:8" ht="17.25">
      <c r="A148" s="43">
        <v>5</v>
      </c>
      <c r="B148" s="8" t="s">
        <v>10</v>
      </c>
      <c r="C148" s="9"/>
      <c r="D148" s="42"/>
      <c r="E148" s="9"/>
      <c r="F148" s="42"/>
      <c r="G148" s="21"/>
      <c r="H148" s="4"/>
    </row>
    <row r="149" spans="1:8" ht="17.25">
      <c r="A149" s="5">
        <v>6</v>
      </c>
      <c r="B149" s="8" t="s">
        <v>9</v>
      </c>
      <c r="C149" s="9"/>
      <c r="D149" s="42"/>
      <c r="E149" s="9"/>
      <c r="F149" s="42"/>
      <c r="G149" s="21"/>
      <c r="H149" s="4"/>
    </row>
    <row r="150" spans="1:8" ht="17.25">
      <c r="A150" s="43">
        <v>7</v>
      </c>
      <c r="B150" s="8" t="s">
        <v>61</v>
      </c>
      <c r="C150" s="9"/>
      <c r="D150" s="42"/>
      <c r="E150" s="9"/>
      <c r="F150" s="42"/>
      <c r="G150" s="21"/>
      <c r="H150" s="4"/>
    </row>
    <row r="151" spans="1:8" ht="17.25">
      <c r="A151" s="5">
        <v>8</v>
      </c>
      <c r="B151" s="8" t="s">
        <v>94</v>
      </c>
      <c r="C151" s="9"/>
      <c r="D151" s="42"/>
      <c r="E151" s="9"/>
      <c r="F151" s="42"/>
      <c r="G151" s="21"/>
      <c r="H151" s="4"/>
    </row>
    <row r="152" spans="1:8" ht="17.25">
      <c r="A152" s="43">
        <v>9</v>
      </c>
      <c r="B152" s="8" t="s">
        <v>13</v>
      </c>
      <c r="C152" s="9"/>
      <c r="D152" s="42"/>
      <c r="E152" s="9"/>
      <c r="F152" s="42"/>
      <c r="G152" s="21"/>
      <c r="H152" s="4"/>
    </row>
    <row r="153" spans="1:8" ht="17.25">
      <c r="A153" s="5">
        <v>10</v>
      </c>
      <c r="B153" s="8" t="s">
        <v>43</v>
      </c>
      <c r="C153" s="9"/>
      <c r="D153" s="42"/>
      <c r="E153" s="9"/>
      <c r="F153" s="42"/>
      <c r="G153" s="21"/>
      <c r="H153" s="4"/>
    </row>
    <row r="154" spans="1:8" ht="17.25">
      <c r="A154" s="43">
        <v>11</v>
      </c>
      <c r="B154" s="8" t="s">
        <v>7</v>
      </c>
      <c r="C154" s="9"/>
      <c r="D154" s="42"/>
      <c r="E154" s="9"/>
      <c r="F154" s="42"/>
      <c r="G154" s="21"/>
      <c r="H154" s="4"/>
    </row>
    <row r="155" spans="1:8" ht="17.25">
      <c r="A155" s="55"/>
      <c r="B155" s="8"/>
      <c r="C155" s="56"/>
      <c r="D155" s="42"/>
      <c r="E155" s="56"/>
      <c r="F155" s="42"/>
      <c r="G155" s="21"/>
      <c r="H155" s="4"/>
    </row>
    <row r="156" spans="1:8" ht="17.25">
      <c r="A156" s="55"/>
      <c r="B156" s="8"/>
      <c r="C156" s="56"/>
      <c r="D156" s="42"/>
      <c r="E156" s="56"/>
      <c r="F156" s="42"/>
      <c r="G156" s="21"/>
      <c r="H156" s="4"/>
    </row>
    <row r="157" spans="1:8" ht="17.25">
      <c r="A157" s="55"/>
      <c r="B157" s="8"/>
      <c r="C157" s="56"/>
      <c r="D157" s="42"/>
      <c r="E157" s="56"/>
      <c r="F157" s="42"/>
      <c r="G157" s="21"/>
      <c r="H157" s="4"/>
    </row>
    <row r="158" spans="1:7" s="4" customFormat="1" ht="17.25">
      <c r="A158" s="50"/>
      <c r="B158" s="2" t="s">
        <v>5</v>
      </c>
      <c r="C158" s="51"/>
      <c r="D158" s="42"/>
      <c r="E158" s="51"/>
      <c r="F158" s="42"/>
      <c r="G158" s="21"/>
    </row>
    <row r="160" spans="1:8" s="54" customFormat="1" ht="17.25">
      <c r="A160" s="59" t="s">
        <v>83</v>
      </c>
      <c r="B160" s="59"/>
      <c r="C160" s="59"/>
      <c r="D160" s="59"/>
      <c r="E160" s="59"/>
      <c r="F160" s="59"/>
      <c r="G160" s="52"/>
      <c r="H160" s="53"/>
    </row>
    <row r="161" spans="1:8" ht="17.25">
      <c r="A161" s="2" t="s">
        <v>0</v>
      </c>
      <c r="B161" s="48" t="s">
        <v>51</v>
      </c>
      <c r="C161" s="49" t="s">
        <v>6</v>
      </c>
      <c r="D161" s="3" t="s">
        <v>3</v>
      </c>
      <c r="E161" s="22" t="s">
        <v>2</v>
      </c>
      <c r="F161" s="3" t="s">
        <v>3</v>
      </c>
      <c r="G161" s="21"/>
      <c r="H161" s="4"/>
    </row>
    <row r="162" spans="1:8" ht="17.25">
      <c r="A162" s="5">
        <v>1</v>
      </c>
      <c r="B162" s="36" t="s">
        <v>18</v>
      </c>
      <c r="C162" s="9"/>
      <c r="D162" s="42"/>
      <c r="E162" s="9"/>
      <c r="F162" s="42"/>
      <c r="G162" s="21"/>
      <c r="H162" s="4"/>
    </row>
    <row r="163" spans="1:8" ht="17.25">
      <c r="A163" s="43">
        <v>2</v>
      </c>
      <c r="B163" s="14" t="s">
        <v>46</v>
      </c>
      <c r="C163" s="9"/>
      <c r="D163" s="42"/>
      <c r="E163" s="9"/>
      <c r="F163" s="42"/>
      <c r="G163" s="21"/>
      <c r="H163" s="4"/>
    </row>
    <row r="164" spans="1:8" ht="17.25">
      <c r="A164" s="5">
        <v>3</v>
      </c>
      <c r="B164" s="41" t="s">
        <v>72</v>
      </c>
      <c r="C164" s="9"/>
      <c r="D164" s="42"/>
      <c r="E164" s="9"/>
      <c r="F164" s="42"/>
      <c r="G164" s="21"/>
      <c r="H164" s="4"/>
    </row>
    <row r="165" spans="1:8" ht="17.25">
      <c r="A165" s="43">
        <v>4</v>
      </c>
      <c r="B165" s="14" t="s">
        <v>47</v>
      </c>
      <c r="C165" s="9"/>
      <c r="D165" s="42"/>
      <c r="E165" s="9"/>
      <c r="F165" s="42"/>
      <c r="G165" s="21"/>
      <c r="H165" s="4"/>
    </row>
    <row r="166" spans="1:8" ht="17.25">
      <c r="A166" s="5">
        <v>5</v>
      </c>
      <c r="B166" s="14" t="s">
        <v>17</v>
      </c>
      <c r="C166" s="9"/>
      <c r="D166" s="42"/>
      <c r="E166" s="9"/>
      <c r="F166" s="42"/>
      <c r="G166" s="21"/>
      <c r="H166" s="4"/>
    </row>
    <row r="167" spans="1:8" ht="17.25">
      <c r="A167" s="57"/>
      <c r="B167" s="14"/>
      <c r="C167" s="56"/>
      <c r="D167" s="42"/>
      <c r="E167" s="56"/>
      <c r="F167" s="42"/>
      <c r="G167" s="21"/>
      <c r="H167" s="4"/>
    </row>
    <row r="168" spans="1:8" ht="17.25">
      <c r="A168" s="57"/>
      <c r="B168" s="14"/>
      <c r="C168" s="56"/>
      <c r="D168" s="42"/>
      <c r="E168" s="56"/>
      <c r="F168" s="42"/>
      <c r="G168" s="21"/>
      <c r="H168" s="4"/>
    </row>
    <row r="169" spans="1:8" ht="17.25">
      <c r="A169" s="57"/>
      <c r="B169" s="14"/>
      <c r="C169" s="56"/>
      <c r="D169" s="42"/>
      <c r="E169" s="56"/>
      <c r="F169" s="42"/>
      <c r="G169" s="21"/>
      <c r="H169" s="4"/>
    </row>
    <row r="170" spans="1:7" s="4" customFormat="1" ht="17.25">
      <c r="A170" s="50"/>
      <c r="B170" s="2" t="s">
        <v>5</v>
      </c>
      <c r="C170" s="51"/>
      <c r="D170" s="42"/>
      <c r="E170" s="51"/>
      <c r="F170" s="42"/>
      <c r="G170" s="21"/>
    </row>
    <row r="172" spans="1:7" s="53" customFormat="1" ht="17.25">
      <c r="A172" s="58" t="s">
        <v>84</v>
      </c>
      <c r="B172" s="58"/>
      <c r="C172" s="58"/>
      <c r="D172" s="58"/>
      <c r="E172" s="58"/>
      <c r="F172" s="58"/>
      <c r="G172" s="52"/>
    </row>
    <row r="173" spans="1:7" s="4" customFormat="1" ht="17.25">
      <c r="A173" s="2" t="s">
        <v>0</v>
      </c>
      <c r="B173" s="2" t="s">
        <v>4</v>
      </c>
      <c r="C173" s="11" t="s">
        <v>6</v>
      </c>
      <c r="D173" s="3" t="s">
        <v>3</v>
      </c>
      <c r="E173" s="22" t="s">
        <v>2</v>
      </c>
      <c r="F173" s="3" t="s">
        <v>3</v>
      </c>
      <c r="G173" s="21"/>
    </row>
    <row r="174" spans="1:7" s="4" customFormat="1" ht="17.25">
      <c r="A174" s="5">
        <v>1</v>
      </c>
      <c r="B174" s="8" t="s">
        <v>8</v>
      </c>
      <c r="C174" s="9">
        <v>5854383</v>
      </c>
      <c r="D174" s="38">
        <f>C174/14295102</f>
        <v>0.40953768640475596</v>
      </c>
      <c r="E174" s="9">
        <v>10597742</v>
      </c>
      <c r="F174" s="7">
        <f>E174/23651927</f>
        <v>0.4480709753585828</v>
      </c>
      <c r="G174" s="21"/>
    </row>
    <row r="175" spans="1:7" s="4" customFormat="1" ht="17.25">
      <c r="A175" s="5">
        <v>2</v>
      </c>
      <c r="B175" s="8" t="s">
        <v>67</v>
      </c>
      <c r="C175" s="9">
        <v>4464432</v>
      </c>
      <c r="D175" s="38">
        <f aca="true" t="shared" si="8" ref="D175:D191">C175/14295102</f>
        <v>0.3123050118844902</v>
      </c>
      <c r="E175" s="9">
        <v>6560950</v>
      </c>
      <c r="F175" s="7">
        <f aca="true" t="shared" si="9" ref="F175:F191">E175/23651927</f>
        <v>0.2773960024483417</v>
      </c>
      <c r="G175" s="21"/>
    </row>
    <row r="176" spans="1:7" s="4" customFormat="1" ht="17.25">
      <c r="A176" s="5">
        <v>3</v>
      </c>
      <c r="B176" s="8" t="s">
        <v>64</v>
      </c>
      <c r="C176" s="9">
        <v>1433363</v>
      </c>
      <c r="D176" s="38">
        <f t="shared" si="8"/>
        <v>0.10026951888835771</v>
      </c>
      <c r="E176" s="9">
        <v>1882204</v>
      </c>
      <c r="F176" s="7">
        <f t="shared" si="9"/>
        <v>0.07957930869649649</v>
      </c>
      <c r="G176" s="21"/>
    </row>
    <row r="177" spans="1:7" s="4" customFormat="1" ht="17.25">
      <c r="A177" s="5">
        <v>4</v>
      </c>
      <c r="B177" s="8" t="s">
        <v>15</v>
      </c>
      <c r="C177" s="9">
        <v>667940</v>
      </c>
      <c r="D177" s="38">
        <f t="shared" si="8"/>
        <v>0.04672509507102503</v>
      </c>
      <c r="E177" s="9">
        <v>1411852</v>
      </c>
      <c r="F177" s="7">
        <f t="shared" si="9"/>
        <v>0.059692895213146906</v>
      </c>
      <c r="G177" s="21"/>
    </row>
    <row r="178" spans="1:7" s="4" customFormat="1" ht="17.25">
      <c r="A178" s="5">
        <v>5</v>
      </c>
      <c r="B178" s="37" t="s">
        <v>42</v>
      </c>
      <c r="C178" s="9">
        <v>405594</v>
      </c>
      <c r="D178" s="38">
        <f t="shared" si="8"/>
        <v>0.028372935009487864</v>
      </c>
      <c r="E178" s="9">
        <v>445653</v>
      </c>
      <c r="F178" s="7">
        <f t="shared" si="9"/>
        <v>0.018842143390684404</v>
      </c>
      <c r="G178" s="21"/>
    </row>
    <row r="179" spans="1:7" s="4" customFormat="1" ht="17.25">
      <c r="A179" s="5">
        <v>6</v>
      </c>
      <c r="B179" s="8" t="s">
        <v>65</v>
      </c>
      <c r="C179" s="9">
        <v>335670</v>
      </c>
      <c r="D179" s="38">
        <f t="shared" si="8"/>
        <v>0.02348146938720689</v>
      </c>
      <c r="E179" s="9">
        <v>351272</v>
      </c>
      <c r="F179" s="7">
        <f t="shared" si="9"/>
        <v>0.014851728571629703</v>
      </c>
      <c r="G179" s="21"/>
    </row>
    <row r="180" spans="1:7" s="4" customFormat="1" ht="17.25">
      <c r="A180" s="5">
        <v>7</v>
      </c>
      <c r="B180" s="8" t="s">
        <v>13</v>
      </c>
      <c r="C180" s="9">
        <v>223477</v>
      </c>
      <c r="D180" s="38">
        <f t="shared" si="8"/>
        <v>0.015633116853590832</v>
      </c>
      <c r="E180" s="9">
        <v>336708</v>
      </c>
      <c r="F180" s="7">
        <f t="shared" si="9"/>
        <v>0.014235964790522143</v>
      </c>
      <c r="G180" s="21"/>
    </row>
    <row r="181" spans="1:7" s="4" customFormat="1" ht="17.25">
      <c r="A181" s="5">
        <v>8</v>
      </c>
      <c r="B181" s="8" t="s">
        <v>61</v>
      </c>
      <c r="C181" s="9">
        <v>269908</v>
      </c>
      <c r="D181" s="38">
        <f t="shared" si="8"/>
        <v>0.018881152439485915</v>
      </c>
      <c r="E181" s="9">
        <v>423265</v>
      </c>
      <c r="F181" s="7">
        <f t="shared" si="9"/>
        <v>0.017895582038622054</v>
      </c>
      <c r="G181" s="21"/>
    </row>
    <row r="182" spans="1:7" s="4" customFormat="1" ht="17.25">
      <c r="A182" s="5">
        <v>9</v>
      </c>
      <c r="B182" s="8" t="s">
        <v>68</v>
      </c>
      <c r="C182" s="9">
        <v>247823</v>
      </c>
      <c r="D182" s="38">
        <f t="shared" si="8"/>
        <v>0.017336217677915135</v>
      </c>
      <c r="E182" s="9">
        <v>745140</v>
      </c>
      <c r="F182" s="7">
        <f t="shared" si="9"/>
        <v>0.03150440976754241</v>
      </c>
      <c r="G182" s="21"/>
    </row>
    <row r="183" spans="1:7" s="4" customFormat="1" ht="17.25">
      <c r="A183" s="5">
        <v>10</v>
      </c>
      <c r="B183" s="8" t="s">
        <v>10</v>
      </c>
      <c r="C183" s="9">
        <v>181442</v>
      </c>
      <c r="D183" s="38">
        <f t="shared" si="8"/>
        <v>0.012692599185371325</v>
      </c>
      <c r="E183" s="9">
        <v>357157</v>
      </c>
      <c r="F183" s="7">
        <f t="shared" si="9"/>
        <v>0.015100545507349147</v>
      </c>
      <c r="G183" s="21"/>
    </row>
    <row r="184" spans="1:7" s="4" customFormat="1" ht="17.25">
      <c r="A184" s="5">
        <v>11</v>
      </c>
      <c r="B184" s="8" t="s">
        <v>111</v>
      </c>
      <c r="C184" s="9">
        <v>134670</v>
      </c>
      <c r="D184" s="38">
        <f t="shared" si="8"/>
        <v>0.009420709275106956</v>
      </c>
      <c r="E184" s="9">
        <v>202005</v>
      </c>
      <c r="F184" s="7">
        <f t="shared" si="9"/>
        <v>0.008540741733221145</v>
      </c>
      <c r="G184" s="21"/>
    </row>
    <row r="185" spans="1:7" s="4" customFormat="1" ht="17.25">
      <c r="A185" s="5">
        <v>12</v>
      </c>
      <c r="B185" s="8" t="s">
        <v>98</v>
      </c>
      <c r="C185" s="9">
        <v>25972</v>
      </c>
      <c r="D185" s="38">
        <f t="shared" si="8"/>
        <v>0.0018168460777684553</v>
      </c>
      <c r="E185" s="9">
        <v>38958</v>
      </c>
      <c r="F185" s="7">
        <f t="shared" si="9"/>
        <v>0.0016471385185655274</v>
      </c>
      <c r="G185" s="21"/>
    </row>
    <row r="186" spans="1:7" s="4" customFormat="1" ht="17.25">
      <c r="A186" s="5">
        <v>13</v>
      </c>
      <c r="B186" s="8" t="s">
        <v>110</v>
      </c>
      <c r="C186" s="9">
        <v>25000</v>
      </c>
      <c r="D186" s="38">
        <f t="shared" si="8"/>
        <v>0.0017488507602114347</v>
      </c>
      <c r="E186" s="9">
        <v>61250</v>
      </c>
      <c r="F186" s="7">
        <f t="shared" si="9"/>
        <v>0.0025896410047265917</v>
      </c>
      <c r="G186" s="21"/>
    </row>
    <row r="187" spans="1:7" s="4" customFormat="1" ht="17.25">
      <c r="A187" s="5">
        <v>14</v>
      </c>
      <c r="B187" s="8" t="s">
        <v>7</v>
      </c>
      <c r="C187" s="9">
        <v>13170</v>
      </c>
      <c r="D187" s="38">
        <f t="shared" si="8"/>
        <v>0.0009212945804793838</v>
      </c>
      <c r="E187" s="9">
        <v>216120</v>
      </c>
      <c r="F187" s="7">
        <f t="shared" si="9"/>
        <v>0.009137521860269567</v>
      </c>
      <c r="G187" s="21"/>
    </row>
    <row r="188" spans="1:7" s="4" customFormat="1" ht="17.25">
      <c r="A188" s="5">
        <v>15</v>
      </c>
      <c r="B188" s="8" t="s">
        <v>76</v>
      </c>
      <c r="C188" s="9">
        <v>12000</v>
      </c>
      <c r="D188" s="38">
        <f t="shared" si="8"/>
        <v>0.0008394483649014886</v>
      </c>
      <c r="E188" s="9">
        <v>16200</v>
      </c>
      <c r="F188" s="7">
        <f t="shared" si="9"/>
        <v>0.000684933620841972</v>
      </c>
      <c r="G188" s="21"/>
    </row>
    <row r="189" spans="1:7" s="4" customFormat="1" ht="17.25">
      <c r="A189" s="5">
        <v>16</v>
      </c>
      <c r="B189" s="8" t="s">
        <v>43</v>
      </c>
      <c r="C189" s="9">
        <v>208</v>
      </c>
      <c r="D189" s="38">
        <f t="shared" si="8"/>
        <v>1.4550438324959136E-05</v>
      </c>
      <c r="E189" s="9">
        <v>4830</v>
      </c>
      <c r="F189" s="7">
        <f t="shared" si="9"/>
        <v>0.0002042116906584398</v>
      </c>
      <c r="G189" s="21"/>
    </row>
    <row r="190" spans="1:7" s="4" customFormat="1" ht="17.25">
      <c r="A190" s="5">
        <v>17</v>
      </c>
      <c r="B190" s="8" t="s">
        <v>11</v>
      </c>
      <c r="C190" s="9">
        <v>50</v>
      </c>
      <c r="D190" s="38">
        <f t="shared" si="8"/>
        <v>3.4977015204228693E-06</v>
      </c>
      <c r="E190" s="9">
        <v>618</v>
      </c>
      <c r="F190" s="7">
        <f t="shared" si="9"/>
        <v>2.612894923952708E-05</v>
      </c>
      <c r="G190" s="21"/>
    </row>
    <row r="191" spans="1:7" s="4" customFormat="1" ht="17.25">
      <c r="A191" s="2"/>
      <c r="B191" s="2" t="s">
        <v>5</v>
      </c>
      <c r="C191" s="11">
        <f>SUM(C174:C190)</f>
        <v>14295102</v>
      </c>
      <c r="D191" s="38">
        <f t="shared" si="8"/>
        <v>1</v>
      </c>
      <c r="E191" s="11">
        <f>SUM(E174:E190)</f>
        <v>23651924</v>
      </c>
      <c r="F191" s="7">
        <f t="shared" si="9"/>
        <v>0.9999998731604406</v>
      </c>
      <c r="G191" s="21"/>
    </row>
    <row r="192" spans="1:7" s="4" customFormat="1" ht="17.25">
      <c r="A192" s="12"/>
      <c r="B192" s="12"/>
      <c r="C192" s="44"/>
      <c r="D192" s="17"/>
      <c r="E192" s="23"/>
      <c r="F192" s="17"/>
      <c r="G192" s="21"/>
    </row>
    <row r="193" spans="1:7" s="53" customFormat="1" ht="17.25">
      <c r="A193" s="58" t="s">
        <v>86</v>
      </c>
      <c r="B193" s="58"/>
      <c r="C193" s="58"/>
      <c r="D193" s="58"/>
      <c r="E193" s="58"/>
      <c r="F193" s="58"/>
      <c r="G193" s="52"/>
    </row>
    <row r="194" spans="1:7" s="4" customFormat="1" ht="17.25">
      <c r="A194" s="2" t="s">
        <v>0</v>
      </c>
      <c r="B194" s="2" t="s">
        <v>51</v>
      </c>
      <c r="C194" s="11" t="s">
        <v>6</v>
      </c>
      <c r="D194" s="3" t="s">
        <v>3</v>
      </c>
      <c r="E194" s="22" t="s">
        <v>2</v>
      </c>
      <c r="F194" s="3" t="s">
        <v>3</v>
      </c>
      <c r="G194" s="21"/>
    </row>
    <row r="195" spans="1:7" s="4" customFormat="1" ht="17.25">
      <c r="A195" s="5">
        <v>1</v>
      </c>
      <c r="B195" s="14" t="s">
        <v>18</v>
      </c>
      <c r="C195" s="9">
        <v>7143125</v>
      </c>
      <c r="D195" s="42">
        <f>C195/14295102</f>
        <v>0.49969038346141215</v>
      </c>
      <c r="E195" s="9">
        <v>12565430</v>
      </c>
      <c r="F195" s="42">
        <f>E195/23651924</f>
        <v>0.5312646024061298</v>
      </c>
      <c r="G195" s="21"/>
    </row>
    <row r="196" spans="1:7" s="4" customFormat="1" ht="17.25">
      <c r="A196" s="5">
        <v>2</v>
      </c>
      <c r="B196" s="14" t="s">
        <v>46</v>
      </c>
      <c r="C196" s="9">
        <v>5735815</v>
      </c>
      <c r="D196" s="42">
        <f>C196/14295102</f>
        <v>0.401243376927286</v>
      </c>
      <c r="E196" s="9">
        <v>8848930</v>
      </c>
      <c r="F196" s="42">
        <f>E196/23651924</f>
        <v>0.3741315082865986</v>
      </c>
      <c r="G196" s="21"/>
    </row>
    <row r="197" spans="1:7" s="4" customFormat="1" ht="17.25">
      <c r="A197" s="5">
        <v>3</v>
      </c>
      <c r="B197" s="41" t="s">
        <v>72</v>
      </c>
      <c r="C197" s="9">
        <v>803344</v>
      </c>
      <c r="D197" s="42">
        <f>C197/14295102</f>
        <v>0.05619715060445179</v>
      </c>
      <c r="E197" s="9">
        <v>1367534</v>
      </c>
      <c r="F197" s="42">
        <f>E197/23651924</f>
        <v>0.05781914401551434</v>
      </c>
      <c r="G197" s="21"/>
    </row>
    <row r="198" spans="1:7" s="4" customFormat="1" ht="17.25">
      <c r="A198" s="5">
        <v>4</v>
      </c>
      <c r="B198" s="41" t="s">
        <v>112</v>
      </c>
      <c r="C198" s="9">
        <v>320511</v>
      </c>
      <c r="D198" s="42">
        <f>C198/14295102</f>
        <v>0.022421036240245086</v>
      </c>
      <c r="E198" s="9">
        <v>590962</v>
      </c>
      <c r="F198" s="42">
        <f>E198/23651924</f>
        <v>0.024985789739557764</v>
      </c>
      <c r="G198" s="21"/>
    </row>
    <row r="199" spans="1:7" s="4" customFormat="1" ht="17.25">
      <c r="A199" s="5">
        <v>5</v>
      </c>
      <c r="B199" s="14" t="s">
        <v>47</v>
      </c>
      <c r="C199" s="9">
        <v>292307</v>
      </c>
      <c r="D199" s="42">
        <f>C199/14295102</f>
        <v>0.020448052766604954</v>
      </c>
      <c r="E199" s="9">
        <v>279068</v>
      </c>
      <c r="F199" s="42">
        <f>E199/23651924</f>
        <v>0.011798955552199474</v>
      </c>
      <c r="G199" s="21"/>
    </row>
    <row r="200" spans="1:7" s="4" customFormat="1" ht="17.25">
      <c r="A200" s="2"/>
      <c r="B200" s="2" t="s">
        <v>5</v>
      </c>
      <c r="C200" s="11">
        <f>SUM(C195:C199)</f>
        <v>14295102</v>
      </c>
      <c r="D200" s="42">
        <f>C200/14295102</f>
        <v>1</v>
      </c>
      <c r="E200" s="11">
        <f>SUM(E195:E199)</f>
        <v>23651924</v>
      </c>
      <c r="F200" s="42">
        <f>E200/23651924</f>
        <v>1</v>
      </c>
      <c r="G200" s="21"/>
    </row>
    <row r="201" spans="1:7" s="4" customFormat="1" ht="17.25">
      <c r="A201" s="12"/>
      <c r="B201" s="12"/>
      <c r="C201" s="44"/>
      <c r="D201" s="17"/>
      <c r="E201" s="23"/>
      <c r="F201" s="17"/>
      <c r="G201" s="21"/>
    </row>
    <row r="202" spans="1:7" s="53" customFormat="1" ht="17.25">
      <c r="A202" s="58" t="s">
        <v>87</v>
      </c>
      <c r="B202" s="58"/>
      <c r="C202" s="58"/>
      <c r="D202" s="58"/>
      <c r="E202" s="58"/>
      <c r="F202" s="58"/>
      <c r="G202" s="52"/>
    </row>
    <row r="203" spans="1:7" s="4" customFormat="1" ht="17.25">
      <c r="A203" s="2" t="s">
        <v>0</v>
      </c>
      <c r="B203" s="2" t="s">
        <v>4</v>
      </c>
      <c r="C203" s="11" t="s">
        <v>6</v>
      </c>
      <c r="D203" s="3" t="s">
        <v>3</v>
      </c>
      <c r="E203" s="22" t="s">
        <v>2</v>
      </c>
      <c r="F203" s="3" t="s">
        <v>3</v>
      </c>
      <c r="G203" s="21"/>
    </row>
    <row r="204" spans="1:6" ht="17.25">
      <c r="A204" s="30">
        <v>1</v>
      </c>
      <c r="B204" s="26" t="s">
        <v>42</v>
      </c>
      <c r="C204" s="9"/>
      <c r="D204" s="42"/>
      <c r="E204" s="9"/>
      <c r="F204" s="42"/>
    </row>
    <row r="205" spans="1:6" ht="17.25">
      <c r="A205" s="30">
        <v>2</v>
      </c>
      <c r="B205" s="25" t="s">
        <v>9</v>
      </c>
      <c r="C205" s="9"/>
      <c r="D205" s="42"/>
      <c r="E205" s="9"/>
      <c r="F205" s="42"/>
    </row>
    <row r="206" spans="1:7" s="4" customFormat="1" ht="17.25">
      <c r="A206" s="2"/>
      <c r="B206" s="2" t="s">
        <v>5</v>
      </c>
      <c r="C206" s="11"/>
      <c r="D206" s="42"/>
      <c r="E206" s="11"/>
      <c r="F206" s="42"/>
      <c r="G206" s="21"/>
    </row>
    <row r="207" spans="1:7" s="4" customFormat="1" ht="17.25">
      <c r="A207" s="12"/>
      <c r="B207" s="12"/>
      <c r="C207" s="44"/>
      <c r="D207" s="17"/>
      <c r="E207" s="23"/>
      <c r="F207" s="17"/>
      <c r="G207" s="21"/>
    </row>
    <row r="208" spans="1:7" s="4" customFormat="1" ht="17.25">
      <c r="A208" s="12"/>
      <c r="B208" s="12"/>
      <c r="C208" s="44"/>
      <c r="D208" s="17"/>
      <c r="E208" s="23"/>
      <c r="F208" s="17"/>
      <c r="G208" s="21"/>
    </row>
    <row r="209" spans="1:7" s="4" customFormat="1" ht="17.25">
      <c r="A209" s="12"/>
      <c r="B209" s="12"/>
      <c r="C209" s="44"/>
      <c r="D209" s="17"/>
      <c r="E209" s="23"/>
      <c r="F209" s="17"/>
      <c r="G209" s="21"/>
    </row>
    <row r="210" spans="1:7" s="4" customFormat="1" ht="17.25">
      <c r="A210" s="12"/>
      <c r="B210" s="12"/>
      <c r="C210" s="44"/>
      <c r="D210" s="17"/>
      <c r="E210" s="23"/>
      <c r="F210" s="17"/>
      <c r="G210" s="21"/>
    </row>
    <row r="211" spans="1:7" s="53" customFormat="1" ht="17.25">
      <c r="A211" s="58" t="s">
        <v>88</v>
      </c>
      <c r="B211" s="58"/>
      <c r="C211" s="58"/>
      <c r="D211" s="58"/>
      <c r="E211" s="58"/>
      <c r="F211" s="58"/>
      <c r="G211" s="52"/>
    </row>
    <row r="212" spans="1:7" s="4" customFormat="1" ht="17.25">
      <c r="A212" s="2" t="s">
        <v>0</v>
      </c>
      <c r="B212" s="2" t="s">
        <v>62</v>
      </c>
      <c r="C212" s="11" t="s">
        <v>6</v>
      </c>
      <c r="D212" s="3" t="s">
        <v>3</v>
      </c>
      <c r="E212" s="22" t="s">
        <v>2</v>
      </c>
      <c r="F212" s="3" t="s">
        <v>3</v>
      </c>
      <c r="G212" s="21"/>
    </row>
    <row r="213" spans="1:6" ht="17.25">
      <c r="A213" s="5">
        <v>1</v>
      </c>
      <c r="B213" s="15" t="s">
        <v>69</v>
      </c>
      <c r="C213" s="9"/>
      <c r="D213" s="7"/>
      <c r="E213" s="9"/>
      <c r="F213" s="7"/>
    </row>
    <row r="214" spans="1:6" ht="17.25">
      <c r="A214" s="5">
        <v>2</v>
      </c>
      <c r="B214" s="16" t="s">
        <v>70</v>
      </c>
      <c r="C214" s="9"/>
      <c r="D214" s="7"/>
      <c r="E214" s="9"/>
      <c r="F214" s="7"/>
    </row>
    <row r="215" spans="1:7" s="4" customFormat="1" ht="17.25">
      <c r="A215" s="2"/>
      <c r="B215" s="2" t="s">
        <v>5</v>
      </c>
      <c r="C215" s="11"/>
      <c r="D215" s="7"/>
      <c r="E215" s="11"/>
      <c r="F215" s="7"/>
      <c r="G215" s="21"/>
    </row>
    <row r="216" spans="1:7" s="4" customFormat="1" ht="17.25">
      <c r="A216" s="12"/>
      <c r="B216" s="12"/>
      <c r="C216" s="44"/>
      <c r="D216" s="17"/>
      <c r="E216" s="23"/>
      <c r="F216" s="17"/>
      <c r="G216" s="21"/>
    </row>
    <row r="217" spans="1:7" s="53" customFormat="1" ht="17.25">
      <c r="A217" s="58" t="s">
        <v>89</v>
      </c>
      <c r="B217" s="58"/>
      <c r="C217" s="58"/>
      <c r="D217" s="58"/>
      <c r="E217" s="58"/>
      <c r="F217" s="58"/>
      <c r="G217" s="52"/>
    </row>
    <row r="218" spans="1:7" s="4" customFormat="1" ht="17.25">
      <c r="A218" s="2" t="s">
        <v>0</v>
      </c>
      <c r="B218" s="2" t="s">
        <v>51</v>
      </c>
      <c r="C218" s="11" t="s">
        <v>6</v>
      </c>
      <c r="D218" s="3" t="s">
        <v>3</v>
      </c>
      <c r="E218" s="22" t="s">
        <v>2</v>
      </c>
      <c r="F218" s="3" t="s">
        <v>3</v>
      </c>
      <c r="G218" s="21"/>
    </row>
    <row r="219" spans="1:6" ht="17.25">
      <c r="A219" s="5">
        <v>1</v>
      </c>
      <c r="B219" s="14" t="s">
        <v>18</v>
      </c>
      <c r="C219" s="9"/>
      <c r="D219" s="42"/>
      <c r="E219" s="9"/>
      <c r="F219" s="42"/>
    </row>
    <row r="220" spans="1:6" ht="17.25">
      <c r="A220" s="5">
        <v>2</v>
      </c>
      <c r="B220" s="14" t="s">
        <v>46</v>
      </c>
      <c r="C220" s="9"/>
      <c r="D220" s="42"/>
      <c r="E220" s="9"/>
      <c r="F220" s="42"/>
    </row>
    <row r="221" spans="1:6" ht="17.25">
      <c r="A221" s="5">
        <v>3</v>
      </c>
      <c r="B221" s="14" t="s">
        <v>17</v>
      </c>
      <c r="C221" s="9"/>
      <c r="D221" s="42"/>
      <c r="E221" s="9"/>
      <c r="F221" s="42"/>
    </row>
    <row r="222" spans="1:6" ht="17.25">
      <c r="A222" s="5">
        <v>4</v>
      </c>
      <c r="B222" s="14" t="s">
        <v>47</v>
      </c>
      <c r="C222" s="9"/>
      <c r="D222" s="42"/>
      <c r="E222" s="9"/>
      <c r="F222" s="42"/>
    </row>
    <row r="223" spans="1:6" ht="17.25">
      <c r="A223" s="5"/>
      <c r="B223" s="14"/>
      <c r="C223" s="9"/>
      <c r="D223" s="42"/>
      <c r="E223" s="9"/>
      <c r="F223" s="42"/>
    </row>
    <row r="224" spans="1:6" ht="17.25">
      <c r="A224" s="5"/>
      <c r="B224" s="14"/>
      <c r="C224" s="9"/>
      <c r="D224" s="42"/>
      <c r="E224" s="9"/>
      <c r="F224" s="42"/>
    </row>
    <row r="225" spans="1:6" ht="17.25">
      <c r="A225" s="5"/>
      <c r="B225" s="14"/>
      <c r="C225" s="9"/>
      <c r="D225" s="42"/>
      <c r="E225" s="9"/>
      <c r="F225" s="42"/>
    </row>
    <row r="226" spans="1:6" ht="17.25">
      <c r="A226" s="5"/>
      <c r="B226" s="14"/>
      <c r="C226" s="9"/>
      <c r="D226" s="42"/>
      <c r="E226" s="9"/>
      <c r="F226" s="42"/>
    </row>
    <row r="227" spans="1:7" s="4" customFormat="1" ht="17.25">
      <c r="A227" s="2"/>
      <c r="B227" s="2" t="s">
        <v>5</v>
      </c>
      <c r="C227" s="11"/>
      <c r="D227" s="42"/>
      <c r="E227" s="11"/>
      <c r="F227" s="42"/>
      <c r="G227" s="21"/>
    </row>
    <row r="229" spans="1:7" s="53" customFormat="1" ht="17.25">
      <c r="A229" s="58" t="s">
        <v>90</v>
      </c>
      <c r="B229" s="58"/>
      <c r="C229" s="58"/>
      <c r="D229" s="58"/>
      <c r="E229" s="58"/>
      <c r="F229" s="58"/>
      <c r="G229" s="52"/>
    </row>
    <row r="230" spans="1:7" s="4" customFormat="1" ht="17.25">
      <c r="A230" s="2" t="s">
        <v>0</v>
      </c>
      <c r="B230" s="2" t="s">
        <v>4</v>
      </c>
      <c r="C230" s="11" t="s">
        <v>6</v>
      </c>
      <c r="D230" s="3" t="s">
        <v>3</v>
      </c>
      <c r="E230" s="22" t="s">
        <v>2</v>
      </c>
      <c r="F230" s="3" t="s">
        <v>3</v>
      </c>
      <c r="G230" s="21"/>
    </row>
    <row r="231" spans="1:7" s="4" customFormat="1" ht="17.25">
      <c r="A231" s="5">
        <v>1</v>
      </c>
      <c r="B231" s="8" t="s">
        <v>15</v>
      </c>
      <c r="C231" s="9">
        <v>82769107</v>
      </c>
      <c r="D231" s="42">
        <f>C231/128096252</f>
        <v>0.6461477655099542</v>
      </c>
      <c r="E231" s="9">
        <v>68047532</v>
      </c>
      <c r="F231" s="42">
        <f>E231/116362074</f>
        <v>0.5847913298623398</v>
      </c>
      <c r="G231" s="21"/>
    </row>
    <row r="232" spans="1:7" s="4" customFormat="1" ht="17.25">
      <c r="A232" s="5">
        <v>2</v>
      </c>
      <c r="B232" s="8" t="s">
        <v>77</v>
      </c>
      <c r="C232" s="9">
        <v>19053795</v>
      </c>
      <c r="D232" s="42">
        <f aca="true" t="shared" si="10" ref="D232:D247">C232/128096252</f>
        <v>0.1487459211531029</v>
      </c>
      <c r="E232" s="9">
        <v>16354103</v>
      </c>
      <c r="F232" s="42">
        <f aca="true" t="shared" si="11" ref="F232:F248">E232/116362074</f>
        <v>0.14054495969193537</v>
      </c>
      <c r="G232" s="21"/>
    </row>
    <row r="233" spans="1:7" s="4" customFormat="1" ht="17.25">
      <c r="A233" s="5">
        <v>3</v>
      </c>
      <c r="B233" s="8" t="s">
        <v>99</v>
      </c>
      <c r="C233" s="9">
        <v>10499771</v>
      </c>
      <c r="D233" s="42">
        <f t="shared" si="10"/>
        <v>0.08196782369557541</v>
      </c>
      <c r="E233" s="9">
        <v>13287135</v>
      </c>
      <c r="F233" s="42">
        <f t="shared" si="11"/>
        <v>0.11418784955654881</v>
      </c>
      <c r="G233" s="21"/>
    </row>
    <row r="234" spans="1:7" s="4" customFormat="1" ht="17.25">
      <c r="A234" s="5">
        <v>4</v>
      </c>
      <c r="B234" s="8" t="s">
        <v>67</v>
      </c>
      <c r="C234" s="9">
        <v>4958485</v>
      </c>
      <c r="D234" s="42">
        <f t="shared" si="10"/>
        <v>0.038709056061999376</v>
      </c>
      <c r="E234" s="9">
        <v>6780982</v>
      </c>
      <c r="F234" s="42">
        <f t="shared" si="11"/>
        <v>0.05827484649336862</v>
      </c>
      <c r="G234" s="21"/>
    </row>
    <row r="235" spans="1:7" s="4" customFormat="1" ht="17.25">
      <c r="A235" s="5">
        <v>5</v>
      </c>
      <c r="B235" s="8" t="s">
        <v>66</v>
      </c>
      <c r="C235" s="9">
        <v>3917514</v>
      </c>
      <c r="D235" s="42">
        <f t="shared" si="10"/>
        <v>0.03058258097980884</v>
      </c>
      <c r="E235" s="9">
        <v>3105495</v>
      </c>
      <c r="F235" s="42">
        <f t="shared" si="11"/>
        <v>0.026688205987115698</v>
      </c>
      <c r="G235" s="21"/>
    </row>
    <row r="236" spans="1:7" s="4" customFormat="1" ht="17.25">
      <c r="A236" s="5">
        <v>6</v>
      </c>
      <c r="B236" s="8" t="s">
        <v>12</v>
      </c>
      <c r="C236" s="9">
        <v>2272730</v>
      </c>
      <c r="D236" s="42">
        <f t="shared" si="10"/>
        <v>0.017742361423658204</v>
      </c>
      <c r="E236" s="9">
        <v>2174660</v>
      </c>
      <c r="F236" s="42">
        <f t="shared" si="11"/>
        <v>0.018688735300472558</v>
      </c>
      <c r="G236" s="21"/>
    </row>
    <row r="237" spans="1:6" ht="17.25">
      <c r="A237" s="5">
        <v>7</v>
      </c>
      <c r="B237" s="37" t="s">
        <v>60</v>
      </c>
      <c r="C237" s="9">
        <v>1824558</v>
      </c>
      <c r="D237" s="42">
        <f t="shared" si="10"/>
        <v>0.014243648596369549</v>
      </c>
      <c r="E237" s="9">
        <v>2844558</v>
      </c>
      <c r="F237" s="42">
        <f t="shared" si="11"/>
        <v>0.024445748534870564</v>
      </c>
    </row>
    <row r="238" spans="1:7" s="4" customFormat="1" ht="17.25">
      <c r="A238" s="5">
        <v>8</v>
      </c>
      <c r="B238" s="8" t="s">
        <v>76</v>
      </c>
      <c r="C238" s="9">
        <v>808000</v>
      </c>
      <c r="D238" s="42">
        <f t="shared" si="10"/>
        <v>0.006307756764030848</v>
      </c>
      <c r="E238" s="9">
        <v>536910</v>
      </c>
      <c r="F238" s="42">
        <f t="shared" si="11"/>
        <v>0.0046141322644352315</v>
      </c>
      <c r="G238" s="21"/>
    </row>
    <row r="239" spans="1:6" ht="17.25">
      <c r="A239" s="5">
        <v>10</v>
      </c>
      <c r="B239" s="8" t="s">
        <v>13</v>
      </c>
      <c r="C239" s="9">
        <v>690638</v>
      </c>
      <c r="D239" s="42">
        <f t="shared" si="10"/>
        <v>0.005391555094055367</v>
      </c>
      <c r="E239" s="9">
        <v>2084101</v>
      </c>
      <c r="F239" s="42">
        <f t="shared" si="11"/>
        <v>0.01791048344497538</v>
      </c>
    </row>
    <row r="240" spans="1:7" s="4" customFormat="1" ht="17.25">
      <c r="A240" s="5"/>
      <c r="B240" s="8" t="s">
        <v>94</v>
      </c>
      <c r="C240" s="9">
        <v>549417</v>
      </c>
      <c r="D240" s="42">
        <f t="shared" si="10"/>
        <v>0.004289095047058832</v>
      </c>
      <c r="E240" s="9">
        <v>349853</v>
      </c>
      <c r="F240" s="42">
        <f t="shared" si="11"/>
        <v>0.0030065895869130005</v>
      </c>
      <c r="G240" s="21"/>
    </row>
    <row r="241" spans="1:6" ht="17.25">
      <c r="A241" s="5">
        <v>9</v>
      </c>
      <c r="B241" s="37" t="s">
        <v>42</v>
      </c>
      <c r="C241" s="9">
        <v>507243</v>
      </c>
      <c r="D241" s="42">
        <f t="shared" si="10"/>
        <v>0.003959858247843192</v>
      </c>
      <c r="E241" s="9">
        <v>556990</v>
      </c>
      <c r="F241" s="42">
        <f t="shared" si="11"/>
        <v>0.004786697081387532</v>
      </c>
    </row>
    <row r="242" spans="1:7" s="4" customFormat="1" ht="17.25">
      <c r="A242" s="5">
        <v>11</v>
      </c>
      <c r="B242" s="8" t="s">
        <v>10</v>
      </c>
      <c r="C242" s="9">
        <v>104000</v>
      </c>
      <c r="D242" s="42">
        <f t="shared" si="10"/>
        <v>0.000811889484479218</v>
      </c>
      <c r="E242" s="9">
        <v>98610</v>
      </c>
      <c r="F242" s="42">
        <f t="shared" si="11"/>
        <v>0.000847441065720434</v>
      </c>
      <c r="G242" s="21"/>
    </row>
    <row r="243" spans="1:7" s="4" customFormat="1" ht="17.25">
      <c r="A243" s="5">
        <v>12</v>
      </c>
      <c r="B243" s="8" t="s">
        <v>65</v>
      </c>
      <c r="C243" s="9">
        <v>50000</v>
      </c>
      <c r="D243" s="42">
        <f t="shared" si="10"/>
        <v>0.00039033148292270096</v>
      </c>
      <c r="E243" s="9">
        <v>57500</v>
      </c>
      <c r="F243" s="42">
        <f t="shared" si="11"/>
        <v>0.0004941472596990665</v>
      </c>
      <c r="G243" s="21"/>
    </row>
    <row r="244" spans="1:7" s="4" customFormat="1" ht="17.25">
      <c r="A244" s="5">
        <v>13</v>
      </c>
      <c r="B244" s="8" t="s">
        <v>68</v>
      </c>
      <c r="C244" s="9">
        <v>50000</v>
      </c>
      <c r="D244" s="42">
        <f t="shared" si="10"/>
        <v>0.00039033148292270096</v>
      </c>
      <c r="E244" s="9">
        <v>19500</v>
      </c>
      <c r="F244" s="42">
        <f t="shared" si="11"/>
        <v>0.00016758037502837908</v>
      </c>
      <c r="G244" s="21"/>
    </row>
    <row r="245" spans="1:7" s="4" customFormat="1" ht="17.25">
      <c r="A245" s="5"/>
      <c r="B245" s="8" t="s">
        <v>9</v>
      </c>
      <c r="C245" s="9">
        <v>27000</v>
      </c>
      <c r="D245" s="42">
        <f t="shared" si="10"/>
        <v>0.00021077900077825853</v>
      </c>
      <c r="E245" s="9">
        <v>18630</v>
      </c>
      <c r="F245" s="42">
        <f t="shared" si="11"/>
        <v>0.00016010371214249757</v>
      </c>
      <c r="G245" s="21"/>
    </row>
    <row r="246" spans="1:7" s="4" customFormat="1" ht="17.25">
      <c r="A246" s="5">
        <v>15</v>
      </c>
      <c r="B246" s="8" t="s">
        <v>43</v>
      </c>
      <c r="C246" s="9">
        <v>12506</v>
      </c>
      <c r="D246" s="42">
        <f t="shared" si="10"/>
        <v>9.762971050862597E-05</v>
      </c>
      <c r="E246" s="9">
        <v>16065</v>
      </c>
      <c r="F246" s="42">
        <f t="shared" si="11"/>
        <v>0.00013806044742722617</v>
      </c>
      <c r="G246" s="21"/>
    </row>
    <row r="247" spans="1:7" s="4" customFormat="1" ht="17.25">
      <c r="A247" s="5">
        <v>14</v>
      </c>
      <c r="B247" s="8" t="s">
        <v>7</v>
      </c>
      <c r="C247" s="9">
        <v>1488</v>
      </c>
      <c r="D247" s="42">
        <f t="shared" si="10"/>
        <v>1.161626493177958E-05</v>
      </c>
      <c r="E247" s="9">
        <v>29450</v>
      </c>
      <c r="F247" s="42">
        <f t="shared" si="11"/>
        <v>0.0002530893356197828</v>
      </c>
      <c r="G247" s="21"/>
    </row>
    <row r="248" spans="1:7" s="4" customFormat="1" ht="17.25">
      <c r="A248" s="2"/>
      <c r="B248" s="2" t="s">
        <v>5</v>
      </c>
      <c r="C248" s="11">
        <f>SUM(C231:C247)</f>
        <v>128096252</v>
      </c>
      <c r="D248" s="42">
        <f>C248/128096252</f>
        <v>1</v>
      </c>
      <c r="E248" s="11">
        <f>SUM(E231:E247)</f>
        <v>116362074</v>
      </c>
      <c r="F248" s="42">
        <f t="shared" si="11"/>
        <v>1</v>
      </c>
      <c r="G248" s="21"/>
    </row>
    <row r="250" spans="1:7" s="53" customFormat="1" ht="17.25">
      <c r="A250" s="58" t="s">
        <v>91</v>
      </c>
      <c r="B250" s="58"/>
      <c r="C250" s="58"/>
      <c r="D250" s="58"/>
      <c r="E250" s="58"/>
      <c r="F250" s="58"/>
      <c r="G250" s="52"/>
    </row>
    <row r="251" spans="1:7" s="4" customFormat="1" ht="17.25">
      <c r="A251" s="2" t="s">
        <v>0</v>
      </c>
      <c r="B251" s="2" t="s">
        <v>4</v>
      </c>
      <c r="C251" s="11" t="s">
        <v>6</v>
      </c>
      <c r="D251" s="3" t="s">
        <v>3</v>
      </c>
      <c r="E251" s="22" t="s">
        <v>2</v>
      </c>
      <c r="F251" s="3" t="s">
        <v>3</v>
      </c>
      <c r="G251" s="21"/>
    </row>
    <row r="252" spans="1:6" ht="17.25">
      <c r="A252" s="5">
        <v>1</v>
      </c>
      <c r="B252" s="14" t="s">
        <v>18</v>
      </c>
      <c r="C252" s="9">
        <v>63271457</v>
      </c>
      <c r="D252" s="42">
        <f>C252/128096252</f>
        <v>0.49393683274979816</v>
      </c>
      <c r="E252" s="9">
        <v>58753658</v>
      </c>
      <c r="F252" s="42">
        <f>E252/116362074</f>
        <v>0.5049210277912372</v>
      </c>
    </row>
    <row r="253" spans="1:6" ht="17.25">
      <c r="A253" s="5">
        <v>2</v>
      </c>
      <c r="B253" s="14" t="s">
        <v>46</v>
      </c>
      <c r="C253" s="9">
        <v>44842948</v>
      </c>
      <c r="D253" s="42">
        <f aca="true" t="shared" si="12" ref="D253:D259">C253/128096252</f>
        <v>0.3500722878293114</v>
      </c>
      <c r="E253" s="9">
        <v>39126186</v>
      </c>
      <c r="F253" s="42">
        <f aca="true" t="shared" si="13" ref="F253:F259">E253/116362074</f>
        <v>0.3362451755543649</v>
      </c>
    </row>
    <row r="254" spans="1:7" s="4" customFormat="1" ht="17.25">
      <c r="A254" s="5">
        <v>3</v>
      </c>
      <c r="B254" s="14" t="s">
        <v>72</v>
      </c>
      <c r="C254" s="9">
        <v>16182820</v>
      </c>
      <c r="D254" s="42">
        <f t="shared" si="12"/>
        <v>0.12633328256942286</v>
      </c>
      <c r="E254" s="9">
        <v>15359796</v>
      </c>
      <c r="F254" s="42">
        <f t="shared" si="13"/>
        <v>0.13200001918150756</v>
      </c>
      <c r="G254" s="21"/>
    </row>
    <row r="255" spans="1:7" s="4" customFormat="1" ht="17.25">
      <c r="A255" s="5">
        <v>4</v>
      </c>
      <c r="B255" s="14" t="s">
        <v>47</v>
      </c>
      <c r="C255" s="9">
        <v>1960280</v>
      </c>
      <c r="D255" s="42">
        <f t="shared" si="12"/>
        <v>0.015303179986874246</v>
      </c>
      <c r="E255" s="9">
        <v>1553610</v>
      </c>
      <c r="F255" s="42">
        <f t="shared" si="13"/>
        <v>0.013351515202453335</v>
      </c>
      <c r="G255" s="21"/>
    </row>
    <row r="256" spans="1:6" ht="17.25">
      <c r="A256" s="5">
        <v>5</v>
      </c>
      <c r="B256" s="41" t="s">
        <v>112</v>
      </c>
      <c r="C256" s="9">
        <v>1512803</v>
      </c>
      <c r="D256" s="42">
        <f>C256/128096252</f>
        <v>0.011809892767198215</v>
      </c>
      <c r="E256" s="9">
        <v>1297880</v>
      </c>
      <c r="F256" s="42">
        <f t="shared" si="13"/>
        <v>0.011153806007273469</v>
      </c>
    </row>
    <row r="257" spans="1:6" ht="17.25">
      <c r="A257" s="5">
        <v>6</v>
      </c>
      <c r="B257" s="41" t="s">
        <v>97</v>
      </c>
      <c r="C257" s="9">
        <v>325929</v>
      </c>
      <c r="D257" s="42">
        <f t="shared" si="12"/>
        <v>0.00254440699795026</v>
      </c>
      <c r="E257" s="9">
        <v>270868</v>
      </c>
      <c r="F257" s="42">
        <f t="shared" si="13"/>
        <v>0.0023278031293942044</v>
      </c>
    </row>
    <row r="258" spans="1:6" ht="17.25">
      <c r="A258" s="5">
        <v>7</v>
      </c>
      <c r="B258" s="41" t="s">
        <v>17</v>
      </c>
      <c r="C258" s="9">
        <v>15</v>
      </c>
      <c r="D258" s="42">
        <f t="shared" si="12"/>
        <v>1.1709944487681029E-07</v>
      </c>
      <c r="E258" s="9">
        <v>76</v>
      </c>
      <c r="F258" s="42">
        <f t="shared" si="13"/>
        <v>6.53133769341375E-07</v>
      </c>
    </row>
    <row r="259" spans="1:7" s="4" customFormat="1" ht="17.25">
      <c r="A259" s="2"/>
      <c r="B259" s="2" t="s">
        <v>5</v>
      </c>
      <c r="C259" s="11">
        <f>SUM(C252:C258)</f>
        <v>128096252</v>
      </c>
      <c r="D259" s="42">
        <f t="shared" si="12"/>
        <v>1</v>
      </c>
      <c r="E259" s="11">
        <f>SUM(E252:E258)</f>
        <v>116362074</v>
      </c>
      <c r="F259" s="42">
        <f t="shared" si="13"/>
        <v>1</v>
      </c>
      <c r="G259" s="21"/>
    </row>
    <row r="260" spans="1:7" s="33" customFormat="1" ht="18">
      <c r="A260" s="63" t="s">
        <v>107</v>
      </c>
      <c r="B260" s="63"/>
      <c r="C260" s="63"/>
      <c r="D260" s="63"/>
      <c r="E260" s="63"/>
      <c r="F260" s="63"/>
      <c r="G260" s="32"/>
    </row>
  </sheetData>
  <sheetProtection/>
  <mergeCells count="25">
    <mergeCell ref="A260:F260"/>
    <mergeCell ref="A36:F36"/>
    <mergeCell ref="A82:F82"/>
    <mergeCell ref="A217:F217"/>
    <mergeCell ref="A30:F30"/>
    <mergeCell ref="A1:F1"/>
    <mergeCell ref="A4:F4"/>
    <mergeCell ref="A116:F116"/>
    <mergeCell ref="A172:F172"/>
    <mergeCell ref="A76:F76"/>
    <mergeCell ref="A50:F50"/>
    <mergeCell ref="A56:F56"/>
    <mergeCell ref="A142:F142"/>
    <mergeCell ref="A2:F2"/>
    <mergeCell ref="A132:F132"/>
    <mergeCell ref="A89:F89"/>
    <mergeCell ref="A98:F98"/>
    <mergeCell ref="A13:F13"/>
    <mergeCell ref="A19:F19"/>
    <mergeCell ref="A250:F250"/>
    <mergeCell ref="A160:F160"/>
    <mergeCell ref="A193:F193"/>
    <mergeCell ref="A202:F202"/>
    <mergeCell ref="A211:F211"/>
    <mergeCell ref="A229:F229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2019-02-12T07:33:20Z</cp:lastPrinted>
  <dcterms:created xsi:type="dcterms:W3CDTF">2015-01-12T05:49:32Z</dcterms:created>
  <dcterms:modified xsi:type="dcterms:W3CDTF">2019-02-13T08:45:17Z</dcterms:modified>
  <cp:category/>
  <cp:version/>
  <cp:contentType/>
  <cp:contentStatus/>
</cp:coreProperties>
</file>